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veronica.istrate\Downloads\"/>
    </mc:Choice>
  </mc:AlternateContent>
  <xr:revisionPtr revIDLastSave="0" documentId="13_ncr:1_{15D468D1-6096-4624-AE34-3E1EF2BCDB9B}" xr6:coauthVersionLast="47" xr6:coauthVersionMax="47" xr10:uidLastSave="{00000000-0000-0000-0000-000000000000}"/>
  <bookViews>
    <workbookView xWindow="-114" yWindow="-114" windowWidth="36727" windowHeight="20060" xr2:uid="{00000000-000D-0000-FFFF-FFFF00000000}"/>
  </bookViews>
  <sheets>
    <sheet name="Lista PoIDS_30 septembrie 2025" sheetId="1" r:id="rId1"/>
  </sheets>
  <definedNames>
    <definedName name="_xlnm._FilterDatabase" localSheetId="0" hidden="1">'Lista PoIDS_30 septembrie 2025'!$A$8:$AK$34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3" i="1" l="1"/>
  <c r="AF33" i="1"/>
  <c r="AE33" i="1"/>
  <c r="AD33" i="1"/>
  <c r="AC33" i="1"/>
  <c r="AG32" i="1"/>
  <c r="AF32" i="1"/>
  <c r="AE32" i="1"/>
  <c r="AD32" i="1"/>
  <c r="AC32" i="1"/>
  <c r="AG31" i="1"/>
  <c r="AF31" i="1"/>
  <c r="AE31" i="1"/>
  <c r="AD31" i="1"/>
  <c r="AC31" i="1"/>
  <c r="AF30" i="1"/>
  <c r="AE30" i="1"/>
  <c r="AD30" i="1"/>
  <c r="AC30" i="1"/>
  <c r="AF29" i="1"/>
  <c r="AE29" i="1"/>
  <c r="AD29" i="1"/>
  <c r="AC29" i="1"/>
  <c r="AF28" i="1"/>
  <c r="AE28" i="1"/>
  <c r="AD28" i="1"/>
  <c r="AC28" i="1"/>
  <c r="AF27" i="1"/>
  <c r="AE27" i="1"/>
  <c r="AD27" i="1"/>
  <c r="AC27" i="1"/>
  <c r="AF26" i="1"/>
  <c r="AE26" i="1"/>
  <c r="AD26" i="1"/>
  <c r="AC26" i="1"/>
  <c r="AF25" i="1"/>
  <c r="AE25" i="1"/>
  <c r="AD25" i="1"/>
  <c r="AC25" i="1"/>
  <c r="AF24" i="1"/>
  <c r="AE24" i="1"/>
  <c r="AD24" i="1"/>
  <c r="AC24" i="1"/>
  <c r="AF23" i="1"/>
  <c r="AE23" i="1"/>
  <c r="AD23" i="1"/>
  <c r="AC23" i="1"/>
  <c r="AF22" i="1"/>
  <c r="AE22" i="1"/>
  <c r="AD22" i="1"/>
  <c r="AC22" i="1"/>
  <c r="AF21" i="1"/>
  <c r="AE21" i="1"/>
  <c r="AD21" i="1"/>
  <c r="AC21" i="1"/>
  <c r="AF20" i="1"/>
  <c r="AE20" i="1"/>
  <c r="AD20" i="1"/>
  <c r="AC20" i="1"/>
  <c r="AG19" i="1"/>
  <c r="AF19" i="1"/>
  <c r="AE19" i="1"/>
  <c r="AD19" i="1"/>
  <c r="AC19" i="1"/>
  <c r="AG18" i="1"/>
  <c r="AF18" i="1"/>
  <c r="AE18" i="1"/>
  <c r="AD18" i="1"/>
  <c r="AC18" i="1"/>
  <c r="AG17" i="1"/>
  <c r="AF17" i="1"/>
  <c r="AE17" i="1"/>
  <c r="AD17" i="1"/>
  <c r="AC17" i="1"/>
  <c r="AG16" i="1"/>
  <c r="AF16" i="1"/>
  <c r="AE16" i="1"/>
  <c r="AD16" i="1"/>
  <c r="AC16" i="1"/>
  <c r="AG15" i="1"/>
  <c r="AF15" i="1"/>
  <c r="AE15" i="1"/>
  <c r="AD15" i="1"/>
  <c r="AC15" i="1"/>
  <c r="AG14" i="1"/>
  <c r="AF14" i="1"/>
  <c r="AE14" i="1"/>
  <c r="AD14" i="1"/>
  <c r="AC14" i="1"/>
  <c r="AG13" i="1"/>
  <c r="AF13" i="1"/>
  <c r="AE13" i="1"/>
  <c r="AD13" i="1"/>
  <c r="AC13" i="1"/>
  <c r="AG12" i="1"/>
  <c r="AF12" i="1"/>
  <c r="AE12" i="1"/>
  <c r="AD12" i="1"/>
  <c r="AC12" i="1"/>
  <c r="AG11" i="1"/>
  <c r="AF11" i="1"/>
  <c r="AE11" i="1"/>
  <c r="AD11" i="1"/>
  <c r="AC11" i="1"/>
  <c r="AG10" i="1"/>
  <c r="AF10" i="1"/>
  <c r="AE10" i="1"/>
  <c r="AD10" i="1"/>
  <c r="AC10" i="1"/>
  <c r="O21" i="1" l="1"/>
  <c r="O18" i="1"/>
  <c r="O33" i="1"/>
  <c r="O14" i="1"/>
  <c r="O25" i="1"/>
  <c r="O26" i="1"/>
  <c r="O23" i="1"/>
  <c r="O12" i="1"/>
  <c r="O11" i="1"/>
  <c r="O30" i="1"/>
  <c r="O27" i="1"/>
  <c r="O24" i="1"/>
  <c r="O17" i="1"/>
  <c r="O32" i="1"/>
  <c r="O10" i="1"/>
  <c r="O20" i="1"/>
  <c r="O28" i="1"/>
  <c r="O16" i="1"/>
  <c r="O29" i="1"/>
  <c r="O19" i="1"/>
  <c r="O13" i="1"/>
  <c r="O15" i="1"/>
  <c r="O31" i="1"/>
  <c r="O22" i="1"/>
  <c r="W30" i="1" l="1"/>
  <c r="AG30" i="1" s="1"/>
  <c r="W29" i="1" l="1"/>
  <c r="AG29" i="1" s="1"/>
  <c r="W28" i="1"/>
  <c r="AG28" i="1" s="1"/>
  <c r="W27" i="1"/>
  <c r="AG27" i="1" s="1"/>
  <c r="W26" i="1"/>
  <c r="AG26" i="1" s="1"/>
  <c r="W25" i="1"/>
  <c r="AG25" i="1" s="1"/>
  <c r="W24" i="1"/>
  <c r="AG24" i="1" s="1"/>
  <c r="W23" i="1"/>
  <c r="AG23" i="1" s="1"/>
  <c r="W22" i="1"/>
  <c r="AG22" i="1" s="1"/>
  <c r="W21" i="1"/>
  <c r="AG21" i="1" s="1"/>
  <c r="W20" i="1"/>
  <c r="AG20" i="1" s="1"/>
  <c r="AG9" i="1"/>
  <c r="AF9" i="1"/>
  <c r="AE9" i="1"/>
  <c r="AD9" i="1"/>
  <c r="AC9" i="1"/>
  <c r="O9" i="1" l="1"/>
  <c r="AF34" i="1" l="1"/>
  <c r="C34" i="1" l="1"/>
  <c r="S34" i="1"/>
  <c r="T34" i="1"/>
  <c r="U34" i="1"/>
  <c r="V34" i="1"/>
  <c r="W34" i="1"/>
  <c r="X34" i="1"/>
  <c r="Y34" i="1"/>
  <c r="Z34" i="1"/>
  <c r="AA34" i="1"/>
  <c r="AB34" i="1"/>
  <c r="AJ34" i="1"/>
  <c r="AK34" i="1"/>
  <c r="AC34" i="1" l="1"/>
  <c r="AE34" i="1"/>
  <c r="AD34" i="1"/>
  <c r="AG34" i="1"/>
</calcChain>
</file>

<file path=xl/sharedStrings.xml><?xml version="1.0" encoding="utf-8"?>
<sst xmlns="http://schemas.openxmlformats.org/spreadsheetml/2006/main" count="327" uniqueCount="151">
  <si>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</si>
  <si>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</si>
  <si>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</si>
  <si>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</si>
  <si>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</si>
  <si>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</si>
  <si>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</si>
  <si>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</si>
  <si>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</si>
  <si>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</si>
  <si>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</si>
  <si>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</si>
  <si>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</si>
  <si>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</si>
  <si>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</si>
  <si>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</si>
  <si>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</si>
  <si>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</si>
  <si>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BI</t>
  </si>
  <si>
    <t xml:space="preserve">Lider </t>
  </si>
  <si>
    <t>Parteneri</t>
  </si>
  <si>
    <t>Prioritate de investiţii</t>
  </si>
  <si>
    <t>CUI LIDER</t>
  </si>
  <si>
    <t>Abreviere judet implementare proiect</t>
  </si>
  <si>
    <t>FSE+</t>
  </si>
  <si>
    <t>NA</t>
  </si>
  <si>
    <t>FEDR</t>
  </si>
  <si>
    <t>TOTAL FEDR si FSE+</t>
  </si>
  <si>
    <t>in implementare</t>
  </si>
  <si>
    <t>OIR BI</t>
  </si>
  <si>
    <t>P1.Dezvoltarea locală plasată sub responsabilitatea comunității</t>
  </si>
  <si>
    <t>Sprijin pregatitor pentru elaborare SDL - Asociatia ”GRUP ACȚIUNE LOCALĂ BUCUREȘTI SECTOR 2”</t>
  </si>
  <si>
    <t>Sprijin pregatitor pentru elaborarea Strategiei de Dezvoltare Locala a Zonelor Urbane Marginalizate de pe raza Sectorului 4 Bucuresti</t>
  </si>
  <si>
    <t>ASOCIATIA "GRUP DE ACTIUNE LOCALA BUCURESTI SECTOR 2"</t>
  </si>
  <si>
    <t>ASOCIATIA GANDIM SI ACTIONAM LOCAL IN SECTORUL 4</t>
  </si>
  <si>
    <t>finalizat</t>
  </si>
  <si>
    <t>B</t>
  </si>
  <si>
    <t>AB,AG,AR,B,BC,BH,BN,BR,BT,BV,BZ,CJ,CL,CS,CT,CV,DB,DJ,GJ,GL,GR,HD,HR,IF,IL,IS,MH,MM,MS,NT,OT,PH,SB,SJ,SM,SV,TL,TM,TR,VL,VN,VS</t>
  </si>
  <si>
    <t>Bucureşti-Ilfov</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</si>
  <si>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</si>
  <si>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</si>
  <si>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</si>
  <si>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</si>
  <si>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</si>
  <si>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</si>
  <si>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</si>
  <si>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</si>
  <si>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</si>
  <si>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169_OP4</t>
  </si>
  <si>
    <t xml:space="preserve">Obiectivul general al proiectului il reprezinta continuarea implementarii in Sectorul 4 Municipiul Bucuresti a mecanismului de Dezvoltare Locala plasata sub Responsabilitatea Comunitatii (DLRC) propus pentru perioada de programare 2021- 2027, in vederea combaterii saraciei si a excluziunii sociale, in zonele urbane marginalizate (ZUM) de la nivelul sectorului, prin stimularea implicarii comunitatilor in dezvoltarea locala, elaborarea si implementarea unei strategii integrate de dezvoltare locala. 
</t>
  </si>
  <si>
    <t>Data de începere a proiectului</t>
  </si>
  <si>
    <t>Data de finalizare a proiectului</t>
  </si>
  <si>
    <t>P3.Protejarea dreptului la demnitate socială</t>
  </si>
  <si>
    <t xml:space="preserve">Cresterea incluziunii economice si sociale a comunitatile marginalizate din Municipiul Bucuresti prin implementarea de masuri/ operatiuni integrate in
contextul mecanismului de DLRC. Astfel, proiectul va contribui la realizarea obiectivului specific al programului si apelului prin “ESO4.11_Largirea accesului egal si in timp util la
servicii de calitate, sustenabile si la preturi accesibile, inclusiv servicii care promoveaza accesul la locuinte si ingrijire orientate catre persoane, inclusiv asistenta medicala.
Modernizarea sistemelor de protectie sociala, inclusiv promovarea accesului la protectie sociala, acordand atentie deosebita copiilor si grupurilor defavorizate Imbunatatirea
accesibilitatii, inclusiv pentru persoanele cu dizabilitati, precum si a eficacitatii si revizilientei sistemelor de sanatate si a serviciilor de ingrijire pe termen lung”. </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</si>
  <si>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</si>
  <si>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</si>
  <si>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CONSILIUL NATIONAL AL INTREPRINDERILOR PRIVATE MICI SI MIJLOCII DIN ROMANIA-5541651/BLOCUL NATIONAL SINDICAL BNS-7137227</t>
  </si>
  <si>
    <t>OBIECTIVUL GENERAL al proiectului este reprezentat de incurajarea economiei sociale prin sprijinirea infiintarii de intreprinderi sociale in mediul rural din regiunea Bucuresti-Ilfov, in vederea integrarii pe piata fortei de munca a persoanelor aflate in cautarea unui loc de munca si a persoanelor vulnerabile din mediul rural. Crearea si consolidarea a minim 10 parteneriate cu stakeholderi relevanti pentru domeniul proiectului,
care vor sustine dezvoltarea economiei sociale la nivelul regiunilor de implementare a proiectului; - Organizarea de cursuri de formare profesionala in vederea imbunatatirii
competentelor antreprenoriale in economia sociala pentru un numar de minim 132 de persoane care doresc sa infiinteze intreprinderi sociale in mediul rural; - Selectarea unui
numar de 34 de planuri de afaceri care vor beneficia de ajutor de minimis in vederea infiintarii de intreprinderi sociale in mediul rural in regiunea Bucuresti-Ilfov; - Furnizarea de
servicii de consiliere si mentorat pentru cele 34 persoane selectate in vederea implementarii planurilor de afaceri, completand cunostintele si aptitudinile dobandite de acestea in cadrul formarii derulate anterior; - Infiintarea, demararea si monitorizarea activitatii celor 34 de intreprinderi sociale finantate prin schema de minimis; - Decontarea sumelor aferente implementarii planurilor de afaceri pentru cele 34 de intreprinderi sociale</t>
  </si>
  <si>
    <t>B, IF</t>
  </si>
  <si>
    <t>104_OP4</t>
  </si>
  <si>
    <t>ASOCIAŢIA DE DEZVOLTARE ŞI INOVARE SOCIALĂ PENTRU TINERET ŞI PERSOANE DIN GRUPURI VULNERABILE ASIST</t>
  </si>
  <si>
    <t>Obiectivul general al proiectului este de sustinere a antreprenoriatului si a mangementului din domeniul economiei sociale, prin facilitarea accesului a cel putin 140 de persone
din diferite categorii de persoane care doresc sa infiinteze intreprinderi sociale, la masuri integrate, inovative si personalizate, pentru dezvoltarea competentelor
antreprenoriale si manageriale sociale si pentru sprijinirea si infiintarea a 21 de intreprinderi sociale auto-sustenabile, avand ca scop crearea a cel putin 84 de noi locuri de
munca, la nivelul regiunii mai dezvoltate Bucuresti-Ilfov, in mediul rural.</t>
  </si>
  <si>
    <t>ASOCIATIA PENTRU DEZVOLTARE SI PROMOVARE SOCIO - ECONOMICA - CATALACTICA</t>
  </si>
  <si>
    <t>Obiectivul general al proiectului este promovarea antreprenoriatului social și integrarea pe piața muncii a 136 de persoane în 34 de întreprinderi sociale (IS) în mediul rural din
regiunea București-Ilfov, în special pentru tineri, precum și a altor persoane din grupuri vulnerabile și prin consolidarea capacității de funcționare auto-sustenabila a IS create.
Prin intermediul IS create dorim să contribuim la sporirea investițiilor în antreprenoriatul social, dar și la dezvoltarea durabila a comunităților rurale locale, la stimularea
economiei locale și la regenerarea comunităților rurale prin crearea de locuri de munca.</t>
  </si>
  <si>
    <t>ASOCIATIA ,,SFANTUL STELIAN"</t>
  </si>
  <si>
    <t>ASOCIATIA PENTRU DEZVOLTAREA ANTREPRENORIATULUI FEMININ</t>
  </si>
  <si>
    <t>Incluziune socială pentru persoane cu dizabilități prin tehnologii asistive și de acces-TECH ASSIST</t>
  </si>
  <si>
    <t>AUTORITATEA NATIONALA PENTRU PROTECTIA DREPTURILOR PERSOANELOR CU DIZABILITATI</t>
  </si>
  <si>
    <t>P7.Sprijin pentru persoanele cu dizabilități</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</si>
  <si>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</si>
  <si>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MINISTERUL MUNCII SI SOLIDARITATII SOCIALE-4266669</t>
  </si>
  <si>
    <t xml:space="preserve">Creșterea incluziunii socio-economice a persoanelor cu dizabilități pentru un parcurs de viață independentă prin facilitarea accesului la tehnologii asistive și de acces, protecție socială, inclusiv promovarea accesului la protecție socială, acordând o atenție  deosebită copiilor și grupurilor defavorizate 
</t>
  </si>
  <si>
    <t>AB,AG,AR,B,CJ,CT,IS,VL</t>
  </si>
  <si>
    <t>Sprijin pentru funcționarea Asociației Gandim si Actionam Local in Sectorul 4 in vederea implementarii Strategiei de Dezvoltare Locala</t>
  </si>
  <si>
    <t>Obiectivul general al proiectului este de a sprijini Asociatia Gandim si Actionam Local in Sectorul 4 in vederea gestionarii eficiente a fondurilor alocate prin Strategia de
Dezvoltare Locala, prin aprobarea unor propuneri de proiecte mature care sa contribuie la reducerea pana in anul 2029 a numarului de persoane aflate in risc de saracie si
excluziune sociala in teritoriul vizat de Strategia de Dezvoltare Locala, alaturi de imbunatatirea calitatii vietii, cresterea coeziunii sociale, imbunatatirea mediului de viata si
cresterea economica in teritoriul SDL.</t>
  </si>
  <si>
    <t>AS - Antreprenoriat pentru Sat -Program de Dezvoltare a Antreprenoriatului Social în Mediul Rural în Regiunea Bucuresti Ilfov</t>
  </si>
  <si>
    <t>ECO RURAL CONSULTING S.R.L._</t>
  </si>
  <si>
    <t>ASOCIATIA BASARABII_30667058/Asociatia "Acoperamantul Maicii Domnului"_17924855</t>
  </si>
  <si>
    <t>Obiectivul general al proiectului este dezvoltarea antreprenoriatului social prin înființarea a 34 de structuri de economie socială în mediul rural, pentru a asigura integrarea pe piața muncii a 136 de persoane. Prin activitatile desfasurate proiectul isi propune sa infiinteze 34 de entitati de economie sociala in regiunea Bucuresti Ilfov si sa asigure cadrul necesar
functionarii acestora pentru o perioada de cel putin 13 luni cu un efect pozitiv pe termen lung.</t>
  </si>
  <si>
    <t>Dezvoltare Durabilă Sector 2: Parteneriat și Acțiune Locală</t>
  </si>
  <si>
    <t>P5.Reducerea disparităților dintre copiii la risc de sărăcie și/sau excluziune socială și ceilalți copii</t>
  </si>
  <si>
    <t>P6.Servicii de suport pentru persoane vârstnice</t>
  </si>
  <si>
    <t>OBIECTIVUL GENERAL Obiectivul general al proiectului este de a contribui la consolidarea capacității actorilor locali de a dezvolta și implementa operațiuni în cadrul Strategiilor de Dezvoltare Locală, având ca scop facilitarea accesului egal și în timp util la servicii de calitate, sustenabile și la prețuri accesibile, conform obiectivului specific al programului ESO4.11.</t>
  </si>
  <si>
    <t>ECO-START Întreprinderi Sociale Sustenabile</t>
  </si>
  <si>
    <t>Obiectivul general al proiectului este dezvoltarea economiei sociale prin infiintarea de 34 intreprinderi sociale in  mediul rural din regiunea de dezvoltare Bucuresti-Ilfov, respectiv in judetul Ilfov si prin imbunatatirea competentelor antreprenoriale in economia sociala a unui numar de 132 persoane din mediul rural, dezvoltarea  de activitati independente si imbunatatirea accesului pe piata muncii pentru persoane aflate in cautarea unui loc de munca si persoane inactive prin crearea de 145 locuri de munca dintre care 41 locuri vor fi persoane vulnerabile din mediul rural.
 Obiectivul general al proiectului  se incadreaza in prevederile „Strategiei nationale privind incluziunea sociala si reducerea saraciei pentru perioada 2022-2027”  ca numarul de persoane expuse riscului de sărăcie sau excluziune socială să fie redus cu cel puțin 7% in 2027  față de anul 2020 prin  consolidarea și sprijinirea antreprenoriatului social și a economiei sociale. Concret proiectul va contribui la indepl</t>
  </si>
  <si>
    <t>IF</t>
  </si>
  <si>
    <t>SUSTENABILITATE RURALA - BI</t>
  </si>
  <si>
    <t>Obiectivul general al proiectului este dezvoltarea economiei sociale prin infiintarea de intreprinderi sociale si crearea de noi locuri de munca în mediul rural din  REGIUNEA BI. De asemenea, se vizeaza si îmbunatatirea nivelului de competente manageriale si antreprenoriale in economie sociala a persoanelor care intentioneaza sa isi infiinteze o intreprindere sociala in mediul rural. Astfel, se are in vedere promovarea antreprenoriatului social si a ocuparii pe cont propriu in REGIUNEA BI prin dezvoltarea unui program in 2 dimensiuni
1. Dezvoltarea competentelor antreprenoriale in economie sociala prin: 
	formare profesionala in economia sociala: curs specializare ”Antreprenor in economie sociala” Cod COR 112032 pt  135 persoane. 
	servicii de consiliere/consultanta/mentorat in economie sociala pt 135 persoane
Din totalul GT- 135 persoane, minim 41 persoane (30,37%) fac parte din grupuri vulnerabile din mediu rural (persoane dezavantajate/ defavorizate pe piața mu</t>
  </si>
  <si>
    <t>154, 158</t>
  </si>
  <si>
    <t>Familia la puterea 3 - Servicii de prevenire a separarii copilului de familie</t>
  </si>
  <si>
    <t>DIRECTIA GENERALA DE ASISTENTA SOCIALA SI PROTECTIA COPILULUI SECTOR 3</t>
  </si>
  <si>
    <t>DIRECTIA GENERALA DE ASISTENTA SOCIALA A MUNICIPIULUI BUCURESTI-15531230</t>
  </si>
  <si>
    <t>Dezvoltarea unui program integrat de servicii la nivelul comunității sectorului 3 al Municipiului București, pe parcursul a minim 34 de luni, care să contribuie la reducerea riscului de separare de familie pentru un număr de minim 270 de copii</t>
  </si>
  <si>
    <t>Copii, familie, comunitate - un model inovativ pentru prevenirea separarii copiilor de parinti si pentru reintegrarea copiilor in familie in sectorul 1 al municipiului Bucuresti</t>
  </si>
  <si>
    <t>ASOCIATIA SOS SATELE COPIILOR ROMANIA</t>
  </si>
  <si>
    <t>DIRECTIA GENERALA DE ASISTENTA SOCIALA SI PROTECTIA COPILULUI SECTOR 1-15318810</t>
  </si>
  <si>
    <t>Reducerea numărului de copii în sistemul de protecție a copilului din sectorul 1 prin furnizarea de servicii de prevenire a separării copiilor de părinți si de servicii pentru susținerea reintegrării copiilor in familie. Proiectul se aliniază direct cu obiectivul specific ESO4.11, contribuind la "Lărgirea accesului egal și în timp util la servicii de calitate, sustenabile și la prețuri accesibile". Prin furnizarea de servicii de prevenire a separării copiilor de părinți și de susținere a reintegrării copiilor în familie, proiectul asigură accesul la servicii esențiale pentru familiile vulnerabile din sectorul 1 al municipiului București.
Contribuția la prioritatea P05: Proiectul abordează direct reducerea disparităților dintre copiii expuși riscului de sărăcie și/sau excluziune socială și ceilalți copii, prin intervenții specifice orientate către familiile vulnerabile din sectorul 1 al municipiului București.
Efecte pozitive pe termen lung:
a) Prevenirea instituționalizării: Proiectul</t>
  </si>
  <si>
    <t>Copii, familie, comunitate - un model inovativ pentru prevenirea separarii copiilor de parinti si pentru reintegrarea copiilor in familie in sectorul 2 al municipiului Bucuresti</t>
  </si>
  <si>
    <t>DIRECTIA GENERALA DE ASISTENTA SOCIALA SI PROTECTIA COPILULUI SECTOR 2-17093691</t>
  </si>
  <si>
    <t>Reducerea numărului de copii în sistemul de protecție a copilului din sectorul 2 prin furnizarea de servicii de prevenire a separării copiilor de părinți si de servicii pentru susținerea reintegrării copiilor in familie. 
Proiectul se aliniază direct cu obiectivul specific ESO4.11, contribuind la "Lărgirea accesului egal și în timp util la servicii de calitate, sustenabile și la prețuri accesibile". Prin furnizarea de servicii de prevenire a separării copiilor de părinți și de susținere a reintegrării copiilor în familie, proiectul asigură accesul la servicii esențiale pentru familiile vulnerabile din sectorul 2 al municipiului București.
Contribuția la prioritatea P05: Proiectul abordează direct reducerea disparităților dintre copiii expuși riscului de sărăcie și/sau excluziune socială și ceilalți copii, prin intervenții specifice orientate către familiile vulnerabile din sectorul 2 al municipiului București.
Efecte pozitive pe termen lung:
a) Prevenirea instituționalizării: Proiectul</t>
  </si>
  <si>
    <t>E-FAMILY FINE – Focus pe Asistență în Managementul Integrității și Legăturilor de Identitate Familială prin Integrarea Nevoilor Emoționale</t>
  </si>
  <si>
    <t>ASOCIATIA HERCULES</t>
  </si>
  <si>
    <t>DIRECTIA ASISTENTA SOCIALA-26528191</t>
  </si>
  <si>
    <t>Obiectivul general al proiectului E-FAMILY FINE - Focus pe Asistență în Managementul Integrității și Legăturilor de Identitate Familială prin Integrarea Nevoilor Emoționale, vizează măsuri complexe și personalizate, implementate de P0 Asociația Hercules și P1 Direcția Asistență Socială Buftea, de îmbunătățire a situației copiilor care trăiesc în sărăcie la risc de separare de familiei, vizând un număr de minim 278 de copii (EECO06), dintre care 30 copii (10,79%) de etnie romă (EECO06.01), cu domiciliul în orașul Buftea, jud. Ilfov, regiunea mai dezvoltată București-Ilfov, în decursul a 36 de luni de proiect, perioada de furnizare a serviciilor de sprijin pentru prevenirea separării copilului de familie fiind de minim 18 luni pentru minim 70% din total grup țintă, minim 250 copii (89,93%) având situația ameliorată ca urmare a măsurilor proiectului (6S1).
Obiectivul General se află în corelare și contribuie la îndeplinirea Obiectivelor Planului Național de Acțiune pentru implementarea Ga</t>
  </si>
  <si>
    <t>Interventii integrate in comunitate pentru copii si familii aflati in situatie de risc</t>
  </si>
  <si>
    <t>ORGANIZATIA SALVATI COPIII</t>
  </si>
  <si>
    <t>Obiectiv general: Creșterea accesului la servicii comunitare pentru copiii și familiile care trăiesc în sărăcie din sectorul 2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t>
  </si>
  <si>
    <t>Centrul de zi pentru consiliere și sprijin pentru părinți și copii Nemo</t>
  </si>
  <si>
    <t>Fundatia Estuar</t>
  </si>
  <si>
    <t>ASOCIATIA FOUR CHANGE-30064634,DIRECTIA GENERALA DE ASISTENTA SOCIALA SI PROTECTIA COPILULUI 6-17300924</t>
  </si>
  <si>
    <t>Obiectivul general al proiectului este cresterea accesului si participarii unui numar de 270 de copii din sectorul 6, Bucuresti, din care 255 de copii aflati in situatii de risc de separare de familie si 15 copii din sistemul de protectie speciala, la servicii comunitare integrate de sprijin in vederea prevenirii separarii de familie si facilitarii reintegrarii acestora in mediul familial si comunitar. Astfel, cei 255 de copiii in risc de separare de familie si cei 15 copii cu masura de protectie speciala din Bucuresti, sectorul 6, vor beneficia de sprijin complex prin consiliere psihologica, suport emotional, interventii cu caracter terapeutic, asistenta si terapii de recuperare pentru copii, suport pentru dezvoltarea abilitatilor de viata independenta, activitati de socializare si petrecere a timpului liber, reintegrare familiala si comunitara, informare si consiliere juridica pentru parinti, tutori si apartinatori, activitati de orientare vocationala pentru copii, dar si parinti.</t>
  </si>
  <si>
    <t>Impreuna in familie - Servicii comunitare integrate pentru copii vulnerabili si familiile lor</t>
  </si>
  <si>
    <t>Obiectiv general: 
Creșterea accesului la servicii comunitare pentru copiii și familiile care trăiesc în sărăcie şi copiii din sistemul de protecţie specială din sectorul 1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t>
  </si>
  <si>
    <t>Împreună in familie - Program pentru reintegrarea familială si prevenirea  separării copiilor din Sectorul 2</t>
  </si>
  <si>
    <t>ASOCIATIA FOUR CHANGE-30064634,DIRECTIA GENERALA DE ASISTENTA SOCIALA SI PROTECTIA COPILULUI SECTOR 2-17093691</t>
  </si>
  <si>
    <t>Obiectivul general al proiectului este cresterea accesului si participarii unui numar de 270 de copii din sectorul 2, Bucuresti, din care 255 de copii aflati in situatii de risc de separare de familie si 15 copii din sistemul de protectie speciala, la servicii comunitare integrate de sprijin in vederea prevenirii separarii de familie si facilitarii reintegrarii acestora in mediul familial si comunitar. Astfel, cei 255 de copiii in risc de separare de familie si cei 15 copiii cu masura de protectie speciala din Bucuresti, sectorul 2, vor beneficia de sprijin complex prin consiliere psihologica, suport emotional, interventii cu caracter terapeutic, asistenta si terapii de recuperare pentru copii, suport pentru dezvoltarea abilitatilor de viata independenta, activitati de socializare si petrecere a timpului liber, reintegrare familiala si comunitara, informare si consiliere juridica pentru parinti, tutori si apartinatori, activitati de orientare vocationala pentru copii, dar si parinti.</t>
  </si>
  <si>
    <t>Prevenirea separarii copiilor prin servicii comunitare integrate</t>
  </si>
  <si>
    <t>DIRECTIA GENERALA DE ASISTENTA SOCIALA A MUNICIPIULUI BUCURESTI-15531230,DIRECTIA GENERALA DE ASISTENTA SOCIALA SI PROTECTIA COPILULUI SECTOR 3-16762836</t>
  </si>
  <si>
    <t>OG: Creșterea accesului la servicii comunitare pentru copiii și familiile care trăiesc în sărăcie din sectorul 3 al Municipiului București în vederea prevenirii separării copiilor de familie.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 al PIDS.
Prezentul proiect valorifică experiențele complementare ale Organizației Salvați Copiii (S), DGASPC Sector 3 (P1) și DGASMB (P2) în derularea de programe anterioare de preve</t>
  </si>
  <si>
    <t>Servicii  comunitare integrate – Centrul de zi pentru copii aflati in situatie de risc de separare de parinti Belvedere</t>
  </si>
  <si>
    <t>DIRECTIA GENERALA DE ASISTENTA SOCIALA SI PROTECTIA COPILULUI 6-17300924</t>
  </si>
  <si>
    <t>Obiectiv general: Creșterea accesului la servicii comunitare pentru copiii și familiile care trăiesc în sărăcie şi copiii din sistemul de protecţie specială din sectorul 6 al Municipiului București în vederea prevenirii separării copiilor de familie, reducerii numărului intrărilor în sistemul de protecție specială și reintegrării în familie a copiilor pentru care este deja instituită o măsură de protecție specială. Obiectivul general este corespondent 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t>
  </si>
  <si>
    <t>ChildHub 5 – Sprijin comunitar pentru protecția copiilor și familiilor din Sectorul 5  în vederea prevenirii separării  prin Servicii Comunitare Integrate</t>
  </si>
  <si>
    <t>DIRECTIA GENERALA DE ASISTENTA SOCIALA SI PROTECTIA COPILULUI SECTOR 5</t>
  </si>
  <si>
    <t>Obiectivul general al proiectului  consta in reducerea riscului de saracie si excluziune sociala precum si imbunatatire a calitatii vietii a 270 de copii din care 28 de etnie roma si 35 cu dizabilitati/CES/TLS cu varsta pana in 18 ani, aflati in situatie de risc de separare de familie si excluziune sociala, prin furnizarea de servicii si masuri de sprijin alternative inovatoare in sectorul 5, precum si imbunatatirea  sprijinului acordat tinerilor pentru dezvoltarea deprinderilor de viata independenta. Proiectul este relevant fata de obiectivul specific al programului POIDS si al apelului, prioritatea P05, obiectivul specific ESO4.11., actiunea 5.4 FSE+, prin masurile inovative de crestere a calitatii vietii care contribuie la reducerea deprivarii materiale care afecteaza copiii (inclusiv prin sprijinirea familiilor monoparentale) din grupul tinta si a familiilor acestora prin furnizarea de servicii sociale integrate.</t>
  </si>
  <si>
    <t>AA1/31.01.2025</t>
  </si>
  <si>
    <t>AA1/18.11.2024
AA2/19.12.2024
AA3/04.02.2025Respins</t>
  </si>
  <si>
    <t>AA1/28.03.2025</t>
  </si>
  <si>
    <t>P4.Sprijinirea comunităților rurale fără acces sau cu acces limitat la serviciile sociale</t>
  </si>
  <si>
    <t>ESO4.11 - Operatiune compozita 4.1, 4.2 si 4.3</t>
  </si>
  <si>
    <t>Sprijinirea comunităților rurale fără acces sau cu acces limitat la serviciile sociale</t>
  </si>
  <si>
    <t>MINISTERUL MUNCII,  FAMILIEI, TINERETULUI SI SOLIDARITATII SOCIALE</t>
  </si>
  <si>
    <t>AGENTIA NATIONALA PENTRU PLATI SI INSPECTIE SOCIALA-24708439,MINISTERUL EDUCATIEI SI CERCETARII-13729380,MINISTERUL SANATATII-4266456</t>
  </si>
  <si>
    <t>Obiectivul general al proiectului îl reprezintă creșterea incluziunii sociale și reducerea sărăciei prin dezvoltarea serviciilor comunitare integrate în 2.000 de comunități marginalizate din mediul rural</t>
  </si>
  <si>
    <t>127, 154, 158, 162, 56</t>
  </si>
  <si>
    <t>Rețeaua APP – Suport pentru o viață independentă în comunitate pentru persoanele cu dizabilități</t>
  </si>
  <si>
    <t>DIRECŢIA GENERALĂ DE ASISTENŢĂ SOCIALĂ ŞI PROTECŢIA COPILULUI VRANCEA"-17101530,DIRECTIA GENERALA DE ASISTENTA SOCIALA SI PROTECTIA COPILULUI - IALOMITA-9670462,DIRECTIA GENERALA DE ASISTENTA SOCIALA SI PROTECTIA COPILULUI ARGES-9742496,DIRECTIA GENERALA DE ASISTENTA SOCIALA SI PROTECTIA COPILULUI BACAU-8550000,DIRECTIA GENERALA DE ASISTENTA SOCIALA SI PROTECTIA COPILULUI BOTOSANI-17093020,DIRECTIA GENERALA DE ASISTENTA SOCIALA SI PROTECTIA COPILULUI BUZAU-17091470,DIRECTIA GENERALA DE ASISTENTA SOCIALA SI PROTECTIA COPILULUI CALARASI-17157183,DIRECTIA GENERALA DE ASISTENTA SOCIALA SI PROTECTIA COPILULUI CONSTANTA-16762887,DIRECTIA GENERALA DE ASISTENTA SOCIALA SI PROTECTIA COPILULUI DOLJ-17104359,DIRECTIA GENERALA DE ASISTENTA SOCIALA SI PROTECTIA COPILULUI MURES-9719809,DIRECTIA GENERALA DE ASISTENTA SOCIALA SI PROTECTIA COPILULUI NEAMT-9648872,DIRECTIA GENERALA DE ASISTENTA SOCIALA SI PROTECTIA COPILULUI OLT-9746625,DIRECTIA GENERALA DE ASISTENTA SOCIALA SI PROTECTIA COPILULUI SECTOR 2-17093691,DIRECTIA GENERALA DE ASISTENTA SOCIALA SI PROTECTIA COPILULUI SIBIU-9753096,DIRECTIA GENERALA DE ASISTENTA SOCIALA SI PROTECTIA COPILULUI TELEORMAN-17094026,DIRECTIA GENERALA DE ASISTENTA SOCIALA SI PROTECTIA COPILULUI TIMIS-17090636,DIRECTIA GENERALA DE ASISTENTA SOCIALA SI PROTECTIE A COPILULUI IAȘI-9899076,DIRECTIA GENERALA DE ASISTENTA SOCIALA SI PROTECTIE A COPILULUI MARAMURES-15331312,DIRECTIA GENERALA DE ASISTENTA SOCIALA SI PROTECTIE A COPILULUI SECTOR 4-17226151,DIRECŢIA GENERALĂ DE ASISTENŢĂ SOCIALĂ ŞI PROTECŢIA COPILULUI A JUD. VASLUI-17095927,DIRECŢIA GENERALĂ DE ASISTENŢĂ SOCIALĂ ŞI PROTECŢIA COPILULUI A JUDEŢULUI SUCEAVA-9876765,DIRECŢIA GENERALĂ DE ASISTENŢĂ SOCIALĂ ŞI PROTECŢIA COPILULUI GIURGIU-9902350,DIRECŢIA GENERALĂ DE ASISTENŢĂ SOCIALĂ ŞI PROTECŢIA COPILULUI VÂLCEA-17087924,MINISTERUL MUNCII,  FAMILIEI, TINERETULUI SI SOLIDARITATII SOCIALE-4266669</t>
  </si>
  <si>
    <t>Obiectivul general al proiectului reprezintă creșterea accesului la servicii de asistență personală profesionistă de calitate pentru 500 de persoane adulte cu dizabilități în România pentru o viață independentă în comunitate și incluziune socială.</t>
  </si>
  <si>
    <t>AG,B,BC,BT,BZ,CL,CT,DJ,GR,IL,IS,MM,MS,NT,OT,SB,SV,TM,TR,VL,VN,VS</t>
  </si>
  <si>
    <t>AA1/20.05.2025</t>
  </si>
  <si>
    <t>ADAPT - Programe de formare adaptate pentru specialiștii și îngrijitorii informali care lucrează cu persoanele vârstnice</t>
  </si>
  <si>
    <t>Consolidarea forței de muncă din sectorul asistenței sociale a persoanelor vârstnice și promovarea participării sociale active și demne a persoanelor vârstnice prin furnizarea de programe de formare diversificate și adaptate pentru 6373 de specialiști, voluntari și îngrijitori informali, prin organizarea unei campanii naționale de informare cu privire la riscurile sociale pentru persoanele vârstnice, precum și prin programe de sprijinire a îngrijitorilor informali și de promovare a îmbătrânirii active pilotate în 50 de comunități locale, în vederea creșterii accesului la servicii de îngrijire de calitate pentru persoanele vârstnice, îmbunătățirea eficacității și rezilienței serviciilor de îngrijire pe termen lung.</t>
  </si>
  <si>
    <t>AB,AG,AR,BC,BH,BR,BT,BV,BZ,CJ,CL,CS,CT,CV,DB,DJ,GJ,GL,GR,HD,HR,IF,IL,IS,MH,MM,MS,NT,OT,PH,SB,SJ,SM,SV,TL,TM,TR,VL,VN,VS</t>
  </si>
  <si>
    <t>Raportare cut-off date 30 septembrie 2025</t>
  </si>
  <si>
    <t>AA1/17.04.2025</t>
  </si>
  <si>
    <t>AA1/15.04.2025</t>
  </si>
  <si>
    <t>AA1/12/11/2024, AA2/31/07/2025</t>
  </si>
  <si>
    <t>AA1/01.04.2025</t>
  </si>
  <si>
    <t>Go Social</t>
  </si>
  <si>
    <t>Construirea prosperității Rurale, prin acțiuni de sprijin a Antreprenoriatului Social și dezvoltarea oportunităților creării de noi locuri de muncă în regiunea B-IF - "RuralRevive"</t>
  </si>
  <si>
    <t>Inițiative de Dezvoltare a Economiei Sociale -IDES+IF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</si>
</sst>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color theme="1"/>
      <name val="Calibri"/>
      <family val="2"/>
      <scheme val="minor"/>
    </font>
    <font>
      <sz val="11"/>
      <color rgb="FF000000"/>
      <name val="Calibri"/>
      <family val="2"/>
    </font>
    <font>
      <b/>
      <sz val="10"/>
      <name val="Calibri"/>
      <family val="2"/>
      <scheme val="minor"/>
    </font>
    <font>
      <sz val="10"/>
      <name val="Calibri"/>
      <family val="2"/>
      <scheme val="minor"/>
    </font>
    <font>
      <b/>
      <sz val="18"/>
      <name val="Calibri"/>
      <family val="2"/>
      <scheme val="minor"/>
    </font>
    <font>
      <i/>
      <sz val="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3" fillId="0" borderId="0"/>
    <xf numFmtId="0" fontId="2" fillId="0" borderId="0"/>
  </cellStyleXfs>
  <cellXfs count="72">
    <xf numFmtId="0" fontId="0" fillId="0" borderId="0" xfId="0"/>
    <xf numFmtId="0" fontId="4" fillId="0" borderId="0" xfId="0" applyFont="1" applyAlignment="1">
      <alignment horizontal="center"/>
    </xf>
    <xf numFmtId="0" fontId="5" fillId="0" borderId="0" xfId="0" applyFont="1"/>
    <xf numFmtId="0" fontId="4" fillId="0" borderId="0" xfId="0" applyFont="1"/>
    <xf numFmtId="0" fontId="6"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0" fontId="6" fillId="0" borderId="0" xfId="0" quotePrefix="1" applyFont="1" applyAlignment="1">
      <alignment horizontal="left"/>
    </xf>
    <xf numFmtId="0" fontId="5" fillId="0" borderId="0" xfId="0" applyFont="1" applyAlignment="1">
      <alignment horizontal="center"/>
    </xf>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xf numFmtId="4" fontId="5" fillId="0" borderId="0" xfId="0" applyNumberFormat="1" applyFont="1"/>
    <xf numFmtId="4" fontId="5" fillId="2" borderId="4" xfId="0" applyNumberFormat="1" applyFont="1" applyFill="1" applyBorder="1" applyAlignment="1">
      <alignment horizontal="right" vertical="center" wrapText="1"/>
    </xf>
    <xf numFmtId="1" fontId="7" fillId="2" borderId="6" xfId="0" applyNumberFormat="1" applyFont="1" applyFill="1" applyBorder="1" applyAlignment="1">
      <alignment horizontal="center" vertical="center"/>
    </xf>
    <xf numFmtId="1" fontId="7" fillId="2" borderId="5" xfId="0" applyNumberFormat="1" applyFont="1" applyFill="1" applyBorder="1" applyAlignment="1">
      <alignment horizontal="center" vertical="center" wrapText="1"/>
    </xf>
    <xf numFmtId="1" fontId="7" fillId="2" borderId="6"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14" fontId="5" fillId="0" borderId="0" xfId="0" applyNumberFormat="1" applyFont="1" applyAlignment="1">
      <alignment horizontal="center" vertical="center"/>
    </xf>
    <xf numFmtId="10" fontId="5" fillId="0" borderId="0" xfId="0" applyNumberFormat="1" applyFont="1" applyAlignment="1">
      <alignment vertical="center"/>
    </xf>
    <xf numFmtId="4" fontId="5" fillId="0" borderId="0" xfId="0" applyNumberFormat="1" applyFont="1" applyAlignment="1">
      <alignment vertical="center"/>
    </xf>
    <xf numFmtId="4" fontId="5" fillId="0" borderId="18" xfId="0" applyNumberFormat="1" applyFont="1" applyBorder="1" applyAlignment="1">
      <alignment vertical="center"/>
    </xf>
    <xf numFmtId="0" fontId="4" fillId="2" borderId="6"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14" fontId="4" fillId="2" borderId="6" xfId="0" applyNumberFormat="1" applyFont="1" applyFill="1" applyBorder="1" applyAlignment="1">
      <alignment horizontal="center" vertical="center"/>
    </xf>
    <xf numFmtId="10" fontId="4" fillId="2" borderId="6" xfId="0" applyNumberFormat="1" applyFont="1" applyFill="1" applyBorder="1" applyAlignment="1">
      <alignment vertical="center"/>
    </xf>
    <xf numFmtId="4" fontId="4" fillId="2" borderId="6" xfId="0" applyNumberFormat="1" applyFont="1" applyFill="1" applyBorder="1" applyAlignment="1">
      <alignment vertical="center"/>
    </xf>
    <xf numFmtId="4" fontId="4" fillId="2" borderId="7" xfId="0" applyNumberFormat="1" applyFont="1" applyFill="1" applyBorder="1" applyAlignment="1">
      <alignment vertical="center"/>
    </xf>
    <xf numFmtId="0" fontId="4" fillId="0" borderId="0" xfId="0" applyFont="1" applyAlignment="1">
      <alignment vertical="center"/>
    </xf>
    <xf numFmtId="0" fontId="5" fillId="3" borderId="0" xfId="0" applyFont="1" applyFill="1" applyAlignment="1">
      <alignment horizontal="center"/>
    </xf>
    <xf numFmtId="1" fontId="5" fillId="2" borderId="9"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4" fillId="2" borderId="5" xfId="0" applyNumberFormat="1" applyFont="1" applyFill="1" applyBorder="1" applyAlignment="1">
      <alignment horizontal="center"/>
    </xf>
    <xf numFmtId="4" fontId="4" fillId="2" borderId="6" xfId="0" applyNumberFormat="1" applyFont="1" applyFill="1" applyBorder="1" applyAlignment="1">
      <alignment horizontal="center"/>
    </xf>
    <xf numFmtId="4" fontId="4" fillId="2" borderId="7" xfId="0" applyNumberFormat="1" applyFont="1" applyFill="1" applyBorder="1" applyAlignment="1">
      <alignment horizontal="center"/>
    </xf>
    <xf numFmtId="10" fontId="5" fillId="2" borderId="9" xfId="0" applyNumberFormat="1" applyFont="1" applyFill="1" applyBorder="1" applyAlignment="1">
      <alignment horizontal="left" vertical="center" wrapText="1"/>
    </xf>
    <xf numFmtId="10" fontId="5" fillId="2" borderId="1" xfId="0" applyNumberFormat="1"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4" fontId="5" fillId="2" borderId="10" xfId="0" applyNumberFormat="1"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4" fontId="5" fillId="2" borderId="12"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5" fillId="2" borderId="9"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3" fontId="5" fillId="2" borderId="9" xfId="0" applyNumberFormat="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4" fontId="5" fillId="2" borderId="13" xfId="0" applyNumberFormat="1" applyFont="1" applyFill="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wrapText="1"/>
    </xf>
    <xf numFmtId="4" fontId="5" fillId="2" borderId="15" xfId="0" applyNumberFormat="1" applyFont="1" applyFill="1" applyBorder="1" applyAlignment="1">
      <alignment horizontal="right" vertical="center" wrapText="1"/>
    </xf>
    <xf numFmtId="4" fontId="5" fillId="2" borderId="17" xfId="0" applyNumberFormat="1" applyFont="1" applyFill="1" applyBorder="1" applyAlignment="1">
      <alignment horizontal="right" vertical="center" wrapText="1"/>
    </xf>
    <xf numFmtId="3" fontId="5" fillId="2" borderId="9"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9FFFBF"/>
      <color rgb="FF000066"/>
      <color rgb="FF000099"/>
      <color rgb="FF0000FF"/>
      <color rgb="FFCCFFCC"/>
      <color rgb="FFCCFF99"/>
      <color rgb="FFE8FFD1"/>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FFFBF"/>
  </sheetPr>
  <dimension ref="A1:AK97"/>
  <sheetViews>
    <sheetView tabSelected="1" topLeftCell="K1" zoomScale="78" zoomScaleNormal="78" workbookViewId="0">
      <pane ySplit="8" topLeftCell="A9" activePane="bottomLeft" state="frozen"/>
      <selection pane="bottomLeft" activeCell="O20" sqref="O20"/>
    </sheetView>
  </sheetViews>
  <sheetFormatPr defaultColWidth="9.140625" defaultRowHeight="13.55" x14ac:dyDescent="0.25"/>
  <cols>
    <col min="1" max="1" width="12.28515625" style="10" hidden="1" customWidth="1"/>
    <col min="2" max="2" width="12.7109375" style="2" customWidth="1"/>
    <col min="3" max="3" width="9.28515625" style="10" bestFit="1" customWidth="1"/>
    <col min="4" max="4" width="14" style="2" customWidth="1"/>
    <col min="5" max="5" width="20.5703125" style="2" customWidth="1"/>
    <col min="6" max="6" width="9.28515625" style="10" bestFit="1" customWidth="1"/>
    <col min="7" max="7" width="12.28515625" style="10" bestFit="1" customWidth="1"/>
    <col min="8" max="8" width="17.42578125" style="2" customWidth="1"/>
    <col min="9" max="9" width="9.5703125" style="10" customWidth="1"/>
    <col min="10" max="10" width="27.5703125" style="2" customWidth="1"/>
    <col min="11" max="11" width="9.140625" style="11" customWidth="1"/>
    <col min="12" max="12" width="15.42578125" style="11" customWidth="1"/>
    <col min="13" max="14" width="14.7109375" style="12" customWidth="1"/>
    <col min="15" max="15" width="11.42578125" style="13" customWidth="1"/>
    <col min="16" max="16" width="9.140625" style="11" customWidth="1"/>
    <col min="17" max="17" width="13" style="11" customWidth="1"/>
    <col min="18" max="18" width="8.85546875" style="11" customWidth="1"/>
    <col min="19" max="19" width="20.42578125" style="14" customWidth="1"/>
    <col min="20" max="20" width="19.5703125" style="14" customWidth="1"/>
    <col min="21" max="21" width="18.42578125" style="14" customWidth="1"/>
    <col min="22" max="22" width="20.140625" style="14" customWidth="1"/>
    <col min="23" max="23" width="21.85546875" style="14" customWidth="1"/>
    <col min="24" max="24" width="18.7109375" style="14" customWidth="1"/>
    <col min="25" max="25" width="14" style="14" customWidth="1"/>
    <col min="26" max="26" width="20.28515625" style="14" customWidth="1"/>
    <col min="27" max="27" width="13.42578125" style="14" customWidth="1"/>
    <col min="28" max="28" width="17.42578125" style="14" customWidth="1"/>
    <col min="29" max="29" width="21.85546875" style="14" customWidth="1"/>
    <col min="30" max="30" width="20.85546875" style="14" customWidth="1"/>
    <col min="31" max="31" width="18.42578125" style="14" customWidth="1"/>
    <col min="32" max="32" width="16.42578125" style="14" customWidth="1"/>
    <col min="33" max="33" width="24.140625" style="14" customWidth="1"/>
    <col min="34" max="34" width="15.85546875" style="11" customWidth="1"/>
    <col min="35" max="35" width="15.85546875" style="2" customWidth="1"/>
    <col min="36" max="36" width="18.28515625" style="2" customWidth="1"/>
    <col min="37" max="37" width="18.85546875" style="2" customWidth="1"/>
    <col min="38" max="16384" width="9.140625" style="2"/>
  </cols>
  <sheetData>
    <row r="1" spans="1:37" s="3" customFormat="1" ht="23.55" x14ac:dyDescent="0.4">
      <c r="A1" s="1"/>
      <c r="B1" s="2"/>
      <c r="F1" s="1"/>
      <c r="G1" s="1"/>
      <c r="H1" s="4" t="s">
        <v>43</v>
      </c>
      <c r="I1" s="1"/>
      <c r="K1" s="5"/>
      <c r="L1" s="5"/>
      <c r="M1" s="6"/>
      <c r="N1" s="6"/>
      <c r="O1" s="7"/>
      <c r="P1" s="5"/>
      <c r="Q1" s="5"/>
      <c r="R1" s="5"/>
      <c r="S1" s="8"/>
      <c r="T1" s="8"/>
      <c r="U1" s="8"/>
      <c r="V1" s="8"/>
      <c r="W1" s="8"/>
      <c r="X1" s="8"/>
      <c r="Y1" s="8"/>
      <c r="Z1" s="8"/>
      <c r="AA1" s="8"/>
      <c r="AB1" s="8"/>
      <c r="AC1" s="8"/>
      <c r="AD1" s="8"/>
      <c r="AE1" s="8"/>
      <c r="AF1" s="8"/>
      <c r="AG1" s="8"/>
      <c r="AH1" s="5"/>
    </row>
    <row r="2" spans="1:37" s="3" customFormat="1" ht="23.55" x14ac:dyDescent="0.4">
      <c r="A2" s="1"/>
      <c r="C2" s="1"/>
      <c r="F2" s="1"/>
      <c r="G2" s="1"/>
      <c r="H2" s="9" t="s">
        <v>143</v>
      </c>
      <c r="I2" s="1"/>
      <c r="K2" s="5"/>
      <c r="L2" s="5"/>
      <c r="M2" s="6"/>
      <c r="N2" s="6"/>
      <c r="O2" s="7"/>
      <c r="P2" s="5"/>
      <c r="Q2" s="5"/>
      <c r="R2" s="5"/>
      <c r="S2" s="8"/>
      <c r="T2" s="8"/>
      <c r="U2" s="8"/>
      <c r="V2" s="8"/>
      <c r="W2" s="8"/>
      <c r="X2" s="8"/>
      <c r="Y2" s="8"/>
      <c r="Z2" s="8"/>
      <c r="AA2" s="8"/>
      <c r="AB2" s="8"/>
      <c r="AC2" s="8"/>
      <c r="AD2" s="8"/>
      <c r="AE2" s="8"/>
      <c r="AF2" s="8"/>
      <c r="AG2" s="8"/>
      <c r="AH2" s="5"/>
    </row>
    <row r="3" spans="1:37" ht="14.3" thickBot="1" x14ac:dyDescent="0.3"/>
    <row r="4" spans="1:37" s="3" customFormat="1" ht="15" thickTop="1" thickBot="1" x14ac:dyDescent="0.3">
      <c r="A4" s="1"/>
      <c r="C4" s="1"/>
      <c r="F4" s="1"/>
      <c r="G4" s="1"/>
      <c r="I4" s="1"/>
      <c r="K4" s="5"/>
      <c r="L4" s="5"/>
      <c r="M4" s="6"/>
      <c r="N4" s="6"/>
      <c r="O4" s="7"/>
      <c r="P4" s="5"/>
      <c r="Q4" s="5"/>
      <c r="R4" s="5"/>
      <c r="S4" s="40" t="s">
        <v>24</v>
      </c>
      <c r="T4" s="41"/>
      <c r="U4" s="41"/>
      <c r="V4" s="41"/>
      <c r="W4" s="42"/>
      <c r="X4" s="40" t="s">
        <v>26</v>
      </c>
      <c r="Y4" s="41"/>
      <c r="Z4" s="41"/>
      <c r="AA4" s="41"/>
      <c r="AB4" s="42"/>
      <c r="AC4" s="41" t="s">
        <v>27</v>
      </c>
      <c r="AD4" s="41"/>
      <c r="AE4" s="41"/>
      <c r="AF4" s="41"/>
      <c r="AG4" s="42"/>
      <c r="AH4" s="5"/>
    </row>
    <row r="5" spans="1:37" ht="36" customHeight="1" thickTop="1" x14ac:dyDescent="0.25">
      <c r="A5" s="38" t="s">
        <v>3</v>
      </c>
      <c r="B5" s="57" t="s">
        <v>0</v>
      </c>
      <c r="C5" s="59" t="s">
        <v>1</v>
      </c>
      <c r="D5" s="45" t="s">
        <v>21</v>
      </c>
      <c r="E5" s="45" t="s">
        <v>44</v>
      </c>
      <c r="F5" s="38" t="s">
        <v>2</v>
      </c>
      <c r="G5" s="38" t="s">
        <v>3</v>
      </c>
      <c r="H5" s="45" t="s">
        <v>4</v>
      </c>
      <c r="I5" s="59" t="s">
        <v>22</v>
      </c>
      <c r="J5" s="45" t="s">
        <v>19</v>
      </c>
      <c r="K5" s="45" t="s">
        <v>20</v>
      </c>
      <c r="L5" s="45" t="s">
        <v>45</v>
      </c>
      <c r="M5" s="61" t="s">
        <v>50</v>
      </c>
      <c r="N5" s="61" t="s">
        <v>51</v>
      </c>
      <c r="O5" s="43" t="s">
        <v>5</v>
      </c>
      <c r="P5" s="45" t="s">
        <v>23</v>
      </c>
      <c r="Q5" s="45" t="s">
        <v>6</v>
      </c>
      <c r="R5" s="45" t="s">
        <v>46</v>
      </c>
      <c r="S5" s="47" t="s">
        <v>7</v>
      </c>
      <c r="T5" s="48"/>
      <c r="U5" s="49"/>
      <c r="V5" s="50" t="s">
        <v>8</v>
      </c>
      <c r="W5" s="52" t="s">
        <v>9</v>
      </c>
      <c r="X5" s="47" t="s">
        <v>7</v>
      </c>
      <c r="Y5" s="48"/>
      <c r="Z5" s="49"/>
      <c r="AA5" s="50" t="s">
        <v>8</v>
      </c>
      <c r="AB5" s="52" t="s">
        <v>9</v>
      </c>
      <c r="AC5" s="47" t="s">
        <v>7</v>
      </c>
      <c r="AD5" s="48"/>
      <c r="AE5" s="49"/>
      <c r="AF5" s="50" t="s">
        <v>8</v>
      </c>
      <c r="AG5" s="52" t="s">
        <v>9</v>
      </c>
      <c r="AH5" s="63" t="s">
        <v>10</v>
      </c>
      <c r="AI5" s="70" t="s">
        <v>11</v>
      </c>
      <c r="AJ5" s="47" t="s">
        <v>12</v>
      </c>
      <c r="AK5" s="65"/>
    </row>
    <row r="6" spans="1:37" ht="21.05" customHeight="1" x14ac:dyDescent="0.25">
      <c r="A6" s="39"/>
      <c r="B6" s="58"/>
      <c r="C6" s="60"/>
      <c r="D6" s="46"/>
      <c r="E6" s="46"/>
      <c r="F6" s="39"/>
      <c r="G6" s="39"/>
      <c r="H6" s="46"/>
      <c r="I6" s="60"/>
      <c r="J6" s="46"/>
      <c r="K6" s="46"/>
      <c r="L6" s="46"/>
      <c r="M6" s="62"/>
      <c r="N6" s="62"/>
      <c r="O6" s="44"/>
      <c r="P6" s="46"/>
      <c r="Q6" s="46"/>
      <c r="R6" s="46"/>
      <c r="S6" s="54" t="s">
        <v>13</v>
      </c>
      <c r="T6" s="55"/>
      <c r="U6" s="56" t="s">
        <v>14</v>
      </c>
      <c r="V6" s="51"/>
      <c r="W6" s="53"/>
      <c r="X6" s="54" t="s">
        <v>13</v>
      </c>
      <c r="Y6" s="55"/>
      <c r="Z6" s="56" t="s">
        <v>14</v>
      </c>
      <c r="AA6" s="51"/>
      <c r="AB6" s="53"/>
      <c r="AC6" s="54" t="s">
        <v>13</v>
      </c>
      <c r="AD6" s="55"/>
      <c r="AE6" s="56" t="s">
        <v>14</v>
      </c>
      <c r="AF6" s="51"/>
      <c r="AG6" s="53"/>
      <c r="AH6" s="64"/>
      <c r="AI6" s="71"/>
      <c r="AJ6" s="66" t="s">
        <v>15</v>
      </c>
      <c r="AK6" s="68" t="s">
        <v>16</v>
      </c>
    </row>
    <row r="7" spans="1:37" ht="47.95" customHeight="1" thickBot="1" x14ac:dyDescent="0.3">
      <c r="A7" s="39"/>
      <c r="B7" s="58"/>
      <c r="C7" s="60"/>
      <c r="D7" s="46"/>
      <c r="E7" s="46"/>
      <c r="F7" s="39"/>
      <c r="G7" s="39"/>
      <c r="H7" s="46"/>
      <c r="I7" s="60"/>
      <c r="J7" s="46"/>
      <c r="K7" s="46"/>
      <c r="L7" s="46"/>
      <c r="M7" s="62"/>
      <c r="N7" s="62"/>
      <c r="O7" s="44"/>
      <c r="P7" s="46"/>
      <c r="Q7" s="46"/>
      <c r="R7" s="46"/>
      <c r="S7" s="15" t="s">
        <v>40</v>
      </c>
      <c r="T7" s="15" t="s">
        <v>17</v>
      </c>
      <c r="U7" s="53"/>
      <c r="V7" s="51"/>
      <c r="W7" s="53"/>
      <c r="X7" s="15" t="s">
        <v>41</v>
      </c>
      <c r="Y7" s="15" t="s">
        <v>17</v>
      </c>
      <c r="Z7" s="53"/>
      <c r="AA7" s="51"/>
      <c r="AB7" s="53"/>
      <c r="AC7" s="15" t="s">
        <v>42</v>
      </c>
      <c r="AD7" s="15" t="s">
        <v>17</v>
      </c>
      <c r="AE7" s="53"/>
      <c r="AF7" s="51"/>
      <c r="AG7" s="53"/>
      <c r="AH7" s="64"/>
      <c r="AI7" s="71"/>
      <c r="AJ7" s="67"/>
      <c r="AK7" s="69"/>
    </row>
    <row r="8" spans="1:37" s="20" customFormat="1" ht="34.6" customHeight="1" thickTop="1" thickBot="1" x14ac:dyDescent="0.3">
      <c r="A8" s="16">
        <v>5</v>
      </c>
      <c r="B8" s="17">
        <v>0</v>
      </c>
      <c r="C8" s="16">
        <v>1</v>
      </c>
      <c r="D8" s="16">
        <v>2</v>
      </c>
      <c r="E8" s="17">
        <v>3</v>
      </c>
      <c r="F8" s="16">
        <v>4</v>
      </c>
      <c r="G8" s="16">
        <v>5</v>
      </c>
      <c r="H8" s="17">
        <v>6</v>
      </c>
      <c r="I8" s="16">
        <v>7</v>
      </c>
      <c r="J8" s="16">
        <v>8</v>
      </c>
      <c r="K8" s="17">
        <v>9</v>
      </c>
      <c r="L8" s="16">
        <v>10</v>
      </c>
      <c r="M8" s="18">
        <v>11</v>
      </c>
      <c r="N8" s="18">
        <v>12</v>
      </c>
      <c r="O8" s="16">
        <v>13</v>
      </c>
      <c r="P8" s="16">
        <v>14</v>
      </c>
      <c r="Q8" s="17">
        <v>15</v>
      </c>
      <c r="R8" s="16">
        <v>16</v>
      </c>
      <c r="S8" s="16">
        <v>17</v>
      </c>
      <c r="T8" s="17">
        <v>18</v>
      </c>
      <c r="U8" s="16">
        <v>19</v>
      </c>
      <c r="V8" s="16">
        <v>20</v>
      </c>
      <c r="W8" s="17">
        <v>21</v>
      </c>
      <c r="X8" s="16">
        <v>22</v>
      </c>
      <c r="Y8" s="16">
        <v>23</v>
      </c>
      <c r="Z8" s="17">
        <v>24</v>
      </c>
      <c r="AA8" s="16">
        <v>25</v>
      </c>
      <c r="AB8" s="16">
        <v>26</v>
      </c>
      <c r="AC8" s="17">
        <v>27</v>
      </c>
      <c r="AD8" s="16">
        <v>28</v>
      </c>
      <c r="AE8" s="16">
        <v>29</v>
      </c>
      <c r="AF8" s="17">
        <v>30</v>
      </c>
      <c r="AG8" s="16">
        <v>31</v>
      </c>
      <c r="AH8" s="16">
        <v>32</v>
      </c>
      <c r="AI8" s="17">
        <v>33</v>
      </c>
      <c r="AJ8" s="16">
        <v>34</v>
      </c>
      <c r="AK8" s="19">
        <v>35</v>
      </c>
    </row>
    <row r="9" spans="1:37" s="22" customFormat="1" ht="18.75" customHeight="1" thickTop="1" x14ac:dyDescent="0.25">
      <c r="A9" s="20">
        <v>305000</v>
      </c>
      <c r="B9" s="21" t="s">
        <v>29</v>
      </c>
      <c r="C9" s="20">
        <v>1</v>
      </c>
      <c r="D9" s="22" t="s">
        <v>30</v>
      </c>
      <c r="E9" s="22" t="s">
        <v>47</v>
      </c>
      <c r="F9" s="20">
        <v>69</v>
      </c>
      <c r="G9" s="20">
        <v>305000</v>
      </c>
      <c r="H9" s="22" t="s">
        <v>31</v>
      </c>
      <c r="I9" s="20">
        <v>47259371</v>
      </c>
      <c r="J9" s="22" t="s">
        <v>33</v>
      </c>
      <c r="K9" s="23" t="s">
        <v>25</v>
      </c>
      <c r="L9" s="23" t="s">
        <v>53</v>
      </c>
      <c r="M9" s="24">
        <v>45256</v>
      </c>
      <c r="N9" s="24">
        <v>45273</v>
      </c>
      <c r="O9" s="25">
        <f t="shared" ref="O9:O33" si="0">AC9/(AC9+AD9+AE9)</f>
        <v>0.5</v>
      </c>
      <c r="P9" s="23" t="s">
        <v>36</v>
      </c>
      <c r="Q9" s="23" t="s">
        <v>38</v>
      </c>
      <c r="R9" s="23" t="s">
        <v>48</v>
      </c>
      <c r="S9" s="26">
        <v>102627.5</v>
      </c>
      <c r="T9" s="26">
        <v>102627.5</v>
      </c>
      <c r="U9" s="26">
        <v>0</v>
      </c>
      <c r="V9" s="26">
        <v>0</v>
      </c>
      <c r="W9" s="26">
        <v>205255</v>
      </c>
      <c r="X9" s="26">
        <v>0</v>
      </c>
      <c r="Y9" s="26">
        <v>0</v>
      </c>
      <c r="Z9" s="26">
        <v>0</v>
      </c>
      <c r="AA9" s="26">
        <v>0</v>
      </c>
      <c r="AB9" s="26">
        <v>0</v>
      </c>
      <c r="AC9" s="26">
        <f>S9+X9</f>
        <v>102627.5</v>
      </c>
      <c r="AD9" s="26">
        <f>T9+Y9</f>
        <v>102627.5</v>
      </c>
      <c r="AE9" s="26">
        <f>U9+Z9</f>
        <v>0</v>
      </c>
      <c r="AF9" s="26">
        <f>V9+AA9</f>
        <v>0</v>
      </c>
      <c r="AG9" s="26">
        <f>W9+AB9</f>
        <v>205255</v>
      </c>
      <c r="AH9" s="23" t="s">
        <v>35</v>
      </c>
      <c r="AJ9" s="26">
        <v>102627.5</v>
      </c>
      <c r="AK9" s="27">
        <v>102627.5</v>
      </c>
    </row>
    <row r="10" spans="1:37" s="22" customFormat="1" ht="18.75" customHeight="1" x14ac:dyDescent="0.25">
      <c r="A10" s="20">
        <v>304226</v>
      </c>
      <c r="B10" s="21" t="s">
        <v>29</v>
      </c>
      <c r="C10" s="20">
        <v>2</v>
      </c>
      <c r="D10" s="22" t="s">
        <v>30</v>
      </c>
      <c r="E10" s="22" t="s">
        <v>47</v>
      </c>
      <c r="F10" s="20">
        <v>69</v>
      </c>
      <c r="G10" s="20">
        <v>304226</v>
      </c>
      <c r="H10" s="22" t="s">
        <v>32</v>
      </c>
      <c r="I10" s="20">
        <v>39382569</v>
      </c>
      <c r="J10" s="22" t="s">
        <v>34</v>
      </c>
      <c r="K10" s="23" t="s">
        <v>25</v>
      </c>
      <c r="L10" s="23" t="s">
        <v>49</v>
      </c>
      <c r="M10" s="24">
        <v>45256</v>
      </c>
      <c r="N10" s="24">
        <v>45273</v>
      </c>
      <c r="O10" s="25">
        <f t="shared" si="0"/>
        <v>0.5</v>
      </c>
      <c r="P10" s="23" t="s">
        <v>36</v>
      </c>
      <c r="Q10" s="23" t="s">
        <v>38</v>
      </c>
      <c r="R10" s="23" t="s">
        <v>48</v>
      </c>
      <c r="S10" s="26">
        <v>102627.5</v>
      </c>
      <c r="T10" s="26">
        <v>102627.5</v>
      </c>
      <c r="U10" s="26">
        <v>0</v>
      </c>
      <c r="V10" s="26">
        <v>0</v>
      </c>
      <c r="W10" s="26">
        <v>205255</v>
      </c>
      <c r="X10" s="26">
        <v>0</v>
      </c>
      <c r="Y10" s="26">
        <v>0</v>
      </c>
      <c r="Z10" s="26">
        <v>0</v>
      </c>
      <c r="AA10" s="26">
        <v>0</v>
      </c>
      <c r="AB10" s="26">
        <v>0</v>
      </c>
      <c r="AC10" s="26">
        <f t="shared" ref="AC10:AC33" si="1">S10+X10</f>
        <v>102627.5</v>
      </c>
      <c r="AD10" s="26">
        <f t="shared" ref="AD10:AD33" si="2">T10+Y10</f>
        <v>102627.5</v>
      </c>
      <c r="AE10" s="26">
        <f t="shared" ref="AE10:AE33" si="3">U10+Z10</f>
        <v>0</v>
      </c>
      <c r="AF10" s="26">
        <f t="shared" ref="AF10:AF33" si="4">V10+AA10</f>
        <v>0</v>
      </c>
      <c r="AG10" s="26">
        <f t="shared" ref="AG10:AG33" si="5">W10+AB10</f>
        <v>205255</v>
      </c>
      <c r="AH10" s="23" t="s">
        <v>35</v>
      </c>
      <c r="AJ10" s="26">
        <v>102627.5</v>
      </c>
      <c r="AK10" s="27">
        <v>102627.5</v>
      </c>
    </row>
    <row r="11" spans="1:37" s="22" customFormat="1" ht="18.75" customHeight="1" x14ac:dyDescent="0.25">
      <c r="A11" s="20">
        <v>311119</v>
      </c>
      <c r="B11" s="21" t="s">
        <v>29</v>
      </c>
      <c r="C11" s="20">
        <v>3</v>
      </c>
      <c r="D11" s="22" t="s">
        <v>52</v>
      </c>
      <c r="E11" s="22" t="s">
        <v>54</v>
      </c>
      <c r="F11" s="20">
        <v>104</v>
      </c>
      <c r="G11" s="20">
        <v>311119</v>
      </c>
      <c r="H11" s="22" t="s">
        <v>148</v>
      </c>
      <c r="I11" s="20">
        <v>18408844</v>
      </c>
      <c r="J11" s="22" t="s">
        <v>55</v>
      </c>
      <c r="K11" s="23" t="s">
        <v>56</v>
      </c>
      <c r="L11" s="23" t="s">
        <v>57</v>
      </c>
      <c r="M11" s="24">
        <v>45505</v>
      </c>
      <c r="N11" s="24">
        <v>46295</v>
      </c>
      <c r="O11" s="25">
        <f t="shared" si="0"/>
        <v>0.39999999999999997</v>
      </c>
      <c r="P11" s="23" t="s">
        <v>58</v>
      </c>
      <c r="Q11" s="23" t="s">
        <v>38</v>
      </c>
      <c r="R11" s="23" t="s">
        <v>59</v>
      </c>
      <c r="S11" s="26">
        <v>5955508.9400000004</v>
      </c>
      <c r="T11" s="26">
        <v>8933263.4100000001</v>
      </c>
      <c r="U11" s="26">
        <v>0</v>
      </c>
      <c r="V11" s="26">
        <v>0</v>
      </c>
      <c r="W11" s="26">
        <v>14888772.350000001</v>
      </c>
      <c r="X11" s="26">
        <v>0</v>
      </c>
      <c r="Y11" s="26">
        <v>0</v>
      </c>
      <c r="Z11" s="26">
        <v>0</v>
      </c>
      <c r="AA11" s="26">
        <v>0</v>
      </c>
      <c r="AB11" s="26">
        <v>0</v>
      </c>
      <c r="AC11" s="26">
        <f t="shared" si="1"/>
        <v>5955508.9400000004</v>
      </c>
      <c r="AD11" s="26">
        <f t="shared" si="2"/>
        <v>8933263.4100000001</v>
      </c>
      <c r="AE11" s="26">
        <f t="shared" si="3"/>
        <v>0</v>
      </c>
      <c r="AF11" s="26">
        <f t="shared" si="4"/>
        <v>0</v>
      </c>
      <c r="AG11" s="26">
        <f t="shared" si="5"/>
        <v>14888772.350000001</v>
      </c>
      <c r="AH11" s="23" t="s">
        <v>28</v>
      </c>
      <c r="AI11" s="22" t="s">
        <v>144</v>
      </c>
      <c r="AJ11" s="26">
        <v>4604810.6100000003</v>
      </c>
      <c r="AK11" s="27">
        <v>5605835.8700000001</v>
      </c>
    </row>
    <row r="12" spans="1:37" s="22" customFormat="1" ht="18.75" customHeight="1" x14ac:dyDescent="0.25">
      <c r="A12" s="20">
        <v>301598</v>
      </c>
      <c r="B12" s="21" t="s">
        <v>29</v>
      </c>
      <c r="C12" s="20">
        <v>4</v>
      </c>
      <c r="D12" s="22" t="s">
        <v>52</v>
      </c>
      <c r="E12" s="22" t="s">
        <v>54</v>
      </c>
      <c r="F12" s="20">
        <v>104</v>
      </c>
      <c r="G12" s="20">
        <v>301598</v>
      </c>
      <c r="H12" s="22" t="s">
        <v>149</v>
      </c>
      <c r="I12" s="20">
        <v>37217050</v>
      </c>
      <c r="J12" s="22" t="s">
        <v>60</v>
      </c>
      <c r="K12" s="23" t="s">
        <v>25</v>
      </c>
      <c r="L12" s="23" t="s">
        <v>61</v>
      </c>
      <c r="M12" s="24">
        <v>45505</v>
      </c>
      <c r="N12" s="24">
        <v>46418</v>
      </c>
      <c r="O12" s="25">
        <f t="shared" si="0"/>
        <v>0.39999999999999991</v>
      </c>
      <c r="P12" s="23" t="s">
        <v>58</v>
      </c>
      <c r="Q12" s="23" t="s">
        <v>38</v>
      </c>
      <c r="R12" s="23" t="s">
        <v>59</v>
      </c>
      <c r="S12" s="26">
        <v>5900309.6399999997</v>
      </c>
      <c r="T12" s="26">
        <v>8850464.4600000009</v>
      </c>
      <c r="U12" s="26">
        <v>0</v>
      </c>
      <c r="V12" s="26">
        <v>0</v>
      </c>
      <c r="W12" s="26">
        <v>14750774.100000001</v>
      </c>
      <c r="X12" s="26">
        <v>0</v>
      </c>
      <c r="Y12" s="26">
        <v>0</v>
      </c>
      <c r="Z12" s="26">
        <v>0</v>
      </c>
      <c r="AA12" s="26">
        <v>0</v>
      </c>
      <c r="AB12" s="26">
        <v>0</v>
      </c>
      <c r="AC12" s="26">
        <f t="shared" si="1"/>
        <v>5900309.6399999997</v>
      </c>
      <c r="AD12" s="26">
        <f t="shared" si="2"/>
        <v>8850464.4600000009</v>
      </c>
      <c r="AE12" s="26">
        <f t="shared" si="3"/>
        <v>0</v>
      </c>
      <c r="AF12" s="26">
        <f t="shared" si="4"/>
        <v>0</v>
      </c>
      <c r="AG12" s="26">
        <f t="shared" si="5"/>
        <v>14750774.100000001</v>
      </c>
      <c r="AH12" s="23" t="s">
        <v>28</v>
      </c>
      <c r="AJ12" s="26">
        <v>4970218.0300000012</v>
      </c>
      <c r="AK12" s="27">
        <v>5655327.0600000005</v>
      </c>
    </row>
    <row r="13" spans="1:37" s="22" customFormat="1" ht="18.75" customHeight="1" x14ac:dyDescent="0.25">
      <c r="A13" s="20">
        <v>312225</v>
      </c>
      <c r="B13" s="21" t="s">
        <v>29</v>
      </c>
      <c r="C13" s="20">
        <v>5</v>
      </c>
      <c r="D13" s="22" t="s">
        <v>52</v>
      </c>
      <c r="E13" s="22" t="s">
        <v>54</v>
      </c>
      <c r="F13" s="20">
        <v>104</v>
      </c>
      <c r="G13" s="20">
        <v>312225</v>
      </c>
      <c r="H13" s="22" t="s">
        <v>150</v>
      </c>
      <c r="I13" s="20">
        <v>13696843</v>
      </c>
      <c r="J13" s="22" t="s">
        <v>62</v>
      </c>
      <c r="K13" s="23" t="s">
        <v>25</v>
      </c>
      <c r="L13" s="23" t="s">
        <v>63</v>
      </c>
      <c r="M13" s="24">
        <v>45505</v>
      </c>
      <c r="N13" s="24">
        <v>46418</v>
      </c>
      <c r="O13" s="25">
        <f t="shared" si="0"/>
        <v>0.39999999999999991</v>
      </c>
      <c r="P13" s="23" t="s">
        <v>58</v>
      </c>
      <c r="Q13" s="23" t="s">
        <v>38</v>
      </c>
      <c r="R13" s="23" t="s">
        <v>59</v>
      </c>
      <c r="S13" s="26">
        <v>5947548.1399999997</v>
      </c>
      <c r="T13" s="26">
        <v>8921322.2100000009</v>
      </c>
      <c r="U13" s="26">
        <v>0</v>
      </c>
      <c r="V13" s="26">
        <v>0</v>
      </c>
      <c r="W13" s="26">
        <v>14868870.350000001</v>
      </c>
      <c r="X13" s="26">
        <v>0</v>
      </c>
      <c r="Y13" s="26">
        <v>0</v>
      </c>
      <c r="Z13" s="26">
        <v>0</v>
      </c>
      <c r="AA13" s="26">
        <v>0</v>
      </c>
      <c r="AB13" s="26">
        <v>0</v>
      </c>
      <c r="AC13" s="26">
        <f t="shared" si="1"/>
        <v>5947548.1399999997</v>
      </c>
      <c r="AD13" s="26">
        <f t="shared" si="2"/>
        <v>8921322.2100000009</v>
      </c>
      <c r="AE13" s="26">
        <f t="shared" si="3"/>
        <v>0</v>
      </c>
      <c r="AF13" s="26">
        <f t="shared" si="4"/>
        <v>0</v>
      </c>
      <c r="AG13" s="26">
        <f t="shared" si="5"/>
        <v>14868870.350000001</v>
      </c>
      <c r="AH13" s="23" t="s">
        <v>28</v>
      </c>
      <c r="AJ13" s="26">
        <v>4165205.2800000003</v>
      </c>
      <c r="AK13" s="27">
        <v>905316.25999999989</v>
      </c>
    </row>
    <row r="14" spans="1:37" s="22" customFormat="1" ht="18.75" customHeight="1" x14ac:dyDescent="0.25">
      <c r="A14" s="20">
        <v>325494</v>
      </c>
      <c r="B14" s="21" t="s">
        <v>29</v>
      </c>
      <c r="C14" s="20">
        <v>6</v>
      </c>
      <c r="D14" s="22" t="s">
        <v>68</v>
      </c>
      <c r="E14" s="22" t="s">
        <v>69</v>
      </c>
      <c r="F14" s="20">
        <v>368</v>
      </c>
      <c r="G14" s="20">
        <v>325494</v>
      </c>
      <c r="H14" s="22" t="s">
        <v>66</v>
      </c>
      <c r="I14" s="20">
        <v>45718117</v>
      </c>
      <c r="J14" s="22" t="s">
        <v>67</v>
      </c>
      <c r="K14" s="23" t="s">
        <v>70</v>
      </c>
      <c r="L14" s="23" t="s">
        <v>71</v>
      </c>
      <c r="M14" s="24">
        <v>45536</v>
      </c>
      <c r="N14" s="24">
        <v>46630</v>
      </c>
      <c r="O14" s="25">
        <f t="shared" si="0"/>
        <v>0.72115614524322269</v>
      </c>
      <c r="P14" s="23" t="s">
        <v>72</v>
      </c>
      <c r="Q14" s="23" t="s">
        <v>39</v>
      </c>
      <c r="R14" s="23">
        <v>152</v>
      </c>
      <c r="S14" s="26">
        <v>28907568.00546689</v>
      </c>
      <c r="T14" s="26">
        <v>0</v>
      </c>
      <c r="U14" s="26">
        <v>9661929.4945331104</v>
      </c>
      <c r="V14" s="26">
        <v>0</v>
      </c>
      <c r="W14" s="26">
        <v>38569497.5</v>
      </c>
      <c r="X14" s="26">
        <v>122837240.88634738</v>
      </c>
      <c r="Y14" s="26">
        <v>0</v>
      </c>
      <c r="Z14" s="26">
        <v>49012059.113652609</v>
      </c>
      <c r="AA14" s="26">
        <v>0</v>
      </c>
      <c r="AB14" s="26">
        <v>171849300</v>
      </c>
      <c r="AC14" s="26">
        <f t="shared" si="1"/>
        <v>151744808.89181426</v>
      </c>
      <c r="AD14" s="26">
        <f t="shared" si="2"/>
        <v>0</v>
      </c>
      <c r="AE14" s="26">
        <f t="shared" si="3"/>
        <v>58673988.608185723</v>
      </c>
      <c r="AF14" s="26">
        <f t="shared" si="4"/>
        <v>0</v>
      </c>
      <c r="AG14" s="26">
        <f t="shared" si="5"/>
        <v>210418797.5</v>
      </c>
      <c r="AH14" s="23" t="s">
        <v>28</v>
      </c>
      <c r="AI14" s="22" t="s">
        <v>125</v>
      </c>
      <c r="AJ14" s="26">
        <v>1598024.81</v>
      </c>
      <c r="AK14" s="27">
        <v>0</v>
      </c>
    </row>
    <row r="15" spans="1:37" s="22" customFormat="1" ht="18.75" customHeight="1" x14ac:dyDescent="0.25">
      <c r="A15" s="20">
        <v>321201</v>
      </c>
      <c r="B15" s="21" t="s">
        <v>29</v>
      </c>
      <c r="C15" s="20">
        <v>7</v>
      </c>
      <c r="D15" s="22" t="s">
        <v>30</v>
      </c>
      <c r="E15" s="22" t="s">
        <v>47</v>
      </c>
      <c r="F15" s="20">
        <v>269</v>
      </c>
      <c r="G15" s="20">
        <v>321201</v>
      </c>
      <c r="H15" s="22" t="s">
        <v>73</v>
      </c>
      <c r="I15" s="20">
        <v>39382569</v>
      </c>
      <c r="J15" s="22" t="s">
        <v>34</v>
      </c>
      <c r="K15" s="23" t="s">
        <v>25</v>
      </c>
      <c r="L15" s="23" t="s">
        <v>74</v>
      </c>
      <c r="M15" s="24">
        <v>45566</v>
      </c>
      <c r="N15" s="24">
        <v>47483</v>
      </c>
      <c r="O15" s="25">
        <f t="shared" si="0"/>
        <v>0.50000000125395938</v>
      </c>
      <c r="P15" s="23" t="s">
        <v>58</v>
      </c>
      <c r="Q15" s="23" t="s">
        <v>38</v>
      </c>
      <c r="R15" s="23" t="s">
        <v>48</v>
      </c>
      <c r="S15" s="26">
        <v>1993685.04</v>
      </c>
      <c r="T15" s="26">
        <v>1993685.03</v>
      </c>
      <c r="U15" s="26">
        <v>0</v>
      </c>
      <c r="V15" s="26">
        <v>0</v>
      </c>
      <c r="W15" s="26">
        <v>3987370.0700000003</v>
      </c>
      <c r="X15" s="26">
        <v>0</v>
      </c>
      <c r="Y15" s="26">
        <v>0</v>
      </c>
      <c r="Z15" s="26">
        <v>0</v>
      </c>
      <c r="AA15" s="26">
        <v>0</v>
      </c>
      <c r="AB15" s="26">
        <v>0</v>
      </c>
      <c r="AC15" s="26">
        <f t="shared" si="1"/>
        <v>1993685.04</v>
      </c>
      <c r="AD15" s="26">
        <f t="shared" si="2"/>
        <v>1993685.03</v>
      </c>
      <c r="AE15" s="26">
        <f t="shared" si="3"/>
        <v>0</v>
      </c>
      <c r="AF15" s="26">
        <f t="shared" si="4"/>
        <v>0</v>
      </c>
      <c r="AG15" s="26">
        <f t="shared" si="5"/>
        <v>3987370.0700000003</v>
      </c>
      <c r="AH15" s="23" t="s">
        <v>28</v>
      </c>
      <c r="AJ15" s="26">
        <v>554003.35</v>
      </c>
      <c r="AK15" s="27">
        <v>304003.36</v>
      </c>
    </row>
    <row r="16" spans="1:37" s="22" customFormat="1" ht="18.75" customHeight="1" x14ac:dyDescent="0.25">
      <c r="A16" s="20">
        <v>305745</v>
      </c>
      <c r="B16" s="21" t="s">
        <v>29</v>
      </c>
      <c r="C16" s="20">
        <v>8</v>
      </c>
      <c r="D16" s="22" t="s">
        <v>52</v>
      </c>
      <c r="E16" s="22" t="s">
        <v>54</v>
      </c>
      <c r="F16" s="20">
        <v>104</v>
      </c>
      <c r="G16" s="20">
        <v>305745</v>
      </c>
      <c r="H16" s="22" t="s">
        <v>75</v>
      </c>
      <c r="I16" s="20">
        <v>30504972</v>
      </c>
      <c r="J16" s="22" t="s">
        <v>76</v>
      </c>
      <c r="K16" s="23" t="s">
        <v>77</v>
      </c>
      <c r="L16" s="23" t="s">
        <v>78</v>
      </c>
      <c r="M16" s="24">
        <v>45566</v>
      </c>
      <c r="N16" s="24">
        <v>46477</v>
      </c>
      <c r="O16" s="25">
        <f t="shared" si="0"/>
        <v>0.39736839767903764</v>
      </c>
      <c r="P16" s="23" t="s">
        <v>58</v>
      </c>
      <c r="Q16" s="23" t="s">
        <v>38</v>
      </c>
      <c r="R16" s="23" t="s">
        <v>59</v>
      </c>
      <c r="S16" s="26">
        <v>5868387.0700000003</v>
      </c>
      <c r="T16" s="26">
        <v>8802580.6099999994</v>
      </c>
      <c r="U16" s="26">
        <v>97159.59</v>
      </c>
      <c r="V16" s="26">
        <v>0</v>
      </c>
      <c r="W16" s="26">
        <v>14768127.27</v>
      </c>
      <c r="X16" s="26">
        <v>0</v>
      </c>
      <c r="Y16" s="26">
        <v>0</v>
      </c>
      <c r="Z16" s="26">
        <v>0</v>
      </c>
      <c r="AA16" s="26">
        <v>0</v>
      </c>
      <c r="AB16" s="26">
        <v>0</v>
      </c>
      <c r="AC16" s="26">
        <f t="shared" si="1"/>
        <v>5868387.0700000003</v>
      </c>
      <c r="AD16" s="26">
        <f t="shared" si="2"/>
        <v>8802580.6099999994</v>
      </c>
      <c r="AE16" s="26">
        <f t="shared" si="3"/>
        <v>97159.59</v>
      </c>
      <c r="AF16" s="26">
        <f t="shared" si="4"/>
        <v>0</v>
      </c>
      <c r="AG16" s="26">
        <f t="shared" si="5"/>
        <v>14768127.27</v>
      </c>
      <c r="AH16" s="23" t="s">
        <v>28</v>
      </c>
      <c r="AJ16" s="26">
        <v>1418490.61</v>
      </c>
      <c r="AK16" s="27">
        <v>866755.44</v>
      </c>
    </row>
    <row r="17" spans="1:37" s="22" customFormat="1" ht="18.75" customHeight="1" x14ac:dyDescent="0.25">
      <c r="A17" s="20">
        <v>322078</v>
      </c>
      <c r="B17" s="21" t="s">
        <v>29</v>
      </c>
      <c r="C17" s="20">
        <v>9</v>
      </c>
      <c r="D17" s="22" t="s">
        <v>30</v>
      </c>
      <c r="E17" s="22" t="s">
        <v>47</v>
      </c>
      <c r="F17" s="20">
        <v>269</v>
      </c>
      <c r="G17" s="20">
        <v>322078</v>
      </c>
      <c r="H17" s="22" t="s">
        <v>79</v>
      </c>
      <c r="I17" s="20">
        <v>47259371</v>
      </c>
      <c r="J17" s="22" t="s">
        <v>33</v>
      </c>
      <c r="K17" s="23" t="s">
        <v>25</v>
      </c>
      <c r="L17" s="23" t="s">
        <v>82</v>
      </c>
      <c r="M17" s="24">
        <v>45566</v>
      </c>
      <c r="N17" s="24">
        <v>47483</v>
      </c>
      <c r="O17" s="25">
        <f t="shared" si="0"/>
        <v>0.5</v>
      </c>
      <c r="P17" s="23" t="s">
        <v>58</v>
      </c>
      <c r="Q17" s="23" t="s">
        <v>38</v>
      </c>
      <c r="R17" s="23" t="s">
        <v>48</v>
      </c>
      <c r="S17" s="26">
        <v>2272997.25</v>
      </c>
      <c r="T17" s="26">
        <v>2272997.25</v>
      </c>
      <c r="U17" s="26">
        <v>0</v>
      </c>
      <c r="V17" s="26">
        <v>0</v>
      </c>
      <c r="W17" s="26">
        <v>4545994.5</v>
      </c>
      <c r="X17" s="26">
        <v>0</v>
      </c>
      <c r="Y17" s="26">
        <v>0</v>
      </c>
      <c r="Z17" s="26">
        <v>0</v>
      </c>
      <c r="AA17" s="26">
        <v>0</v>
      </c>
      <c r="AB17" s="26">
        <v>0</v>
      </c>
      <c r="AC17" s="26">
        <f t="shared" si="1"/>
        <v>2272997.25</v>
      </c>
      <c r="AD17" s="26">
        <f t="shared" si="2"/>
        <v>2272997.25</v>
      </c>
      <c r="AE17" s="26">
        <f t="shared" si="3"/>
        <v>0</v>
      </c>
      <c r="AF17" s="26">
        <f t="shared" si="4"/>
        <v>0</v>
      </c>
      <c r="AG17" s="26">
        <f t="shared" si="5"/>
        <v>4545994.5</v>
      </c>
      <c r="AH17" s="23" t="s">
        <v>28</v>
      </c>
      <c r="AI17" s="22" t="s">
        <v>126</v>
      </c>
      <c r="AJ17" s="26">
        <v>669737.49000000011</v>
      </c>
      <c r="AK17" s="27">
        <v>442737.48</v>
      </c>
    </row>
    <row r="18" spans="1:37" s="22" customFormat="1" ht="18.75" customHeight="1" x14ac:dyDescent="0.25">
      <c r="A18" s="20">
        <v>316246</v>
      </c>
      <c r="B18" s="21" t="s">
        <v>29</v>
      </c>
      <c r="C18" s="20">
        <v>10</v>
      </c>
      <c r="D18" s="22" t="s">
        <v>52</v>
      </c>
      <c r="E18" s="22" t="s">
        <v>54</v>
      </c>
      <c r="F18" s="20">
        <v>104</v>
      </c>
      <c r="G18" s="20">
        <v>316246</v>
      </c>
      <c r="H18" s="22" t="s">
        <v>83</v>
      </c>
      <c r="I18" s="20">
        <v>14196560</v>
      </c>
      <c r="J18" s="22" t="s">
        <v>65</v>
      </c>
      <c r="K18" s="23" t="s">
        <v>25</v>
      </c>
      <c r="L18" s="23" t="s">
        <v>84</v>
      </c>
      <c r="M18" s="24">
        <v>45566</v>
      </c>
      <c r="N18" s="24">
        <v>46477</v>
      </c>
      <c r="O18" s="25">
        <f t="shared" si="0"/>
        <v>0.39999999999999997</v>
      </c>
      <c r="P18" s="23" t="s">
        <v>85</v>
      </c>
      <c r="Q18" s="23" t="s">
        <v>38</v>
      </c>
      <c r="R18" s="23">
        <v>138</v>
      </c>
      <c r="S18" s="26">
        <v>5956449.9199999999</v>
      </c>
      <c r="T18" s="26">
        <v>8934674.8800000008</v>
      </c>
      <c r="U18" s="26">
        <v>0</v>
      </c>
      <c r="V18" s="26">
        <v>0</v>
      </c>
      <c r="W18" s="26">
        <v>14891124.800000001</v>
      </c>
      <c r="X18" s="26">
        <v>0</v>
      </c>
      <c r="Y18" s="26">
        <v>0</v>
      </c>
      <c r="Z18" s="26">
        <v>0</v>
      </c>
      <c r="AA18" s="26">
        <v>0</v>
      </c>
      <c r="AB18" s="26">
        <v>0</v>
      </c>
      <c r="AC18" s="26">
        <f t="shared" si="1"/>
        <v>5956449.9199999999</v>
      </c>
      <c r="AD18" s="26">
        <f t="shared" si="2"/>
        <v>8934674.8800000008</v>
      </c>
      <c r="AE18" s="26">
        <f t="shared" si="3"/>
        <v>0</v>
      </c>
      <c r="AF18" s="26">
        <f t="shared" si="4"/>
        <v>0</v>
      </c>
      <c r="AG18" s="26">
        <f t="shared" si="5"/>
        <v>14891124.800000001</v>
      </c>
      <c r="AH18" s="23" t="s">
        <v>28</v>
      </c>
      <c r="AI18" s="22" t="s">
        <v>145</v>
      </c>
      <c r="AJ18" s="26">
        <v>1362784.13</v>
      </c>
      <c r="AK18" s="27">
        <v>126328.35</v>
      </c>
    </row>
    <row r="19" spans="1:37" s="22" customFormat="1" ht="18.75" customHeight="1" x14ac:dyDescent="0.25">
      <c r="A19" s="20">
        <v>314243</v>
      </c>
      <c r="B19" s="21" t="s">
        <v>29</v>
      </c>
      <c r="C19" s="20">
        <v>11</v>
      </c>
      <c r="D19" s="22" t="s">
        <v>52</v>
      </c>
      <c r="E19" s="22" t="s">
        <v>54</v>
      </c>
      <c r="F19" s="20">
        <v>104</v>
      </c>
      <c r="G19" s="20">
        <v>314243</v>
      </c>
      <c r="H19" s="22" t="s">
        <v>86</v>
      </c>
      <c r="I19" s="20">
        <v>8064239</v>
      </c>
      <c r="J19" s="22" t="s">
        <v>64</v>
      </c>
      <c r="K19" s="23" t="s">
        <v>25</v>
      </c>
      <c r="L19" s="23" t="s">
        <v>87</v>
      </c>
      <c r="M19" s="24">
        <v>45566</v>
      </c>
      <c r="N19" s="24">
        <v>46477</v>
      </c>
      <c r="O19" s="25">
        <f t="shared" si="0"/>
        <v>0.39999999999999997</v>
      </c>
      <c r="P19" s="23" t="s">
        <v>85</v>
      </c>
      <c r="Q19" s="23" t="s">
        <v>38</v>
      </c>
      <c r="R19" s="23">
        <v>138</v>
      </c>
      <c r="S19" s="26">
        <v>5956420.9840000002</v>
      </c>
      <c r="T19" s="26">
        <v>8934631.4759999998</v>
      </c>
      <c r="U19" s="26">
        <v>0</v>
      </c>
      <c r="V19" s="26">
        <v>0</v>
      </c>
      <c r="W19" s="26">
        <v>14891052.460000001</v>
      </c>
      <c r="X19" s="26">
        <v>0</v>
      </c>
      <c r="Y19" s="26">
        <v>0</v>
      </c>
      <c r="Z19" s="26">
        <v>0</v>
      </c>
      <c r="AA19" s="26">
        <v>0</v>
      </c>
      <c r="AB19" s="26">
        <v>0</v>
      </c>
      <c r="AC19" s="26">
        <f t="shared" si="1"/>
        <v>5956420.9840000002</v>
      </c>
      <c r="AD19" s="26">
        <f t="shared" si="2"/>
        <v>8934631.4759999998</v>
      </c>
      <c r="AE19" s="26">
        <f t="shared" si="3"/>
        <v>0</v>
      </c>
      <c r="AF19" s="26">
        <f t="shared" si="4"/>
        <v>0</v>
      </c>
      <c r="AG19" s="26">
        <f t="shared" si="5"/>
        <v>14891052.460000001</v>
      </c>
      <c r="AH19" s="23" t="s">
        <v>28</v>
      </c>
      <c r="AI19" s="22" t="s">
        <v>146</v>
      </c>
      <c r="AJ19" s="26">
        <v>1116445.9100000001</v>
      </c>
      <c r="AK19" s="27">
        <v>818298.00999999989</v>
      </c>
    </row>
    <row r="20" spans="1:37" s="22" customFormat="1" ht="18.75" customHeight="1" x14ac:dyDescent="0.25">
      <c r="A20" s="20">
        <v>326977</v>
      </c>
      <c r="B20" s="21" t="s">
        <v>29</v>
      </c>
      <c r="C20" s="20">
        <v>12</v>
      </c>
      <c r="D20" s="22" t="s">
        <v>80</v>
      </c>
      <c r="E20" s="22" t="s">
        <v>47</v>
      </c>
      <c r="F20" s="20">
        <v>403</v>
      </c>
      <c r="G20" s="20">
        <v>326977</v>
      </c>
      <c r="H20" s="22" t="s">
        <v>89</v>
      </c>
      <c r="I20" s="20">
        <v>16762836</v>
      </c>
      <c r="J20" s="22" t="s">
        <v>90</v>
      </c>
      <c r="K20" s="23" t="s">
        <v>91</v>
      </c>
      <c r="L20" s="23" t="s">
        <v>92</v>
      </c>
      <c r="M20" s="24">
        <v>45689</v>
      </c>
      <c r="N20" s="24">
        <v>46721</v>
      </c>
      <c r="O20" s="25">
        <f t="shared" si="0"/>
        <v>0.39999999999999991</v>
      </c>
      <c r="P20" s="23" t="s">
        <v>58</v>
      </c>
      <c r="Q20" s="23" t="s">
        <v>38</v>
      </c>
      <c r="R20" s="23" t="s">
        <v>88</v>
      </c>
      <c r="S20" s="26">
        <v>3980720</v>
      </c>
      <c r="T20" s="26">
        <v>5772043.5300000003</v>
      </c>
      <c r="U20" s="26">
        <v>199036.47</v>
      </c>
      <c r="V20" s="26">
        <v>0</v>
      </c>
      <c r="W20" s="26">
        <f>S20+T20+U20</f>
        <v>9951800.0000000019</v>
      </c>
      <c r="X20" s="26">
        <v>0</v>
      </c>
      <c r="Y20" s="26">
        <v>0</v>
      </c>
      <c r="Z20" s="26">
        <v>0</v>
      </c>
      <c r="AA20" s="26">
        <v>0</v>
      </c>
      <c r="AB20" s="26">
        <v>0</v>
      </c>
      <c r="AC20" s="26">
        <f t="shared" si="1"/>
        <v>3980720</v>
      </c>
      <c r="AD20" s="26">
        <f t="shared" si="2"/>
        <v>5772043.5300000003</v>
      </c>
      <c r="AE20" s="26">
        <f t="shared" si="3"/>
        <v>199036.47</v>
      </c>
      <c r="AF20" s="26">
        <f t="shared" si="4"/>
        <v>0</v>
      </c>
      <c r="AG20" s="26">
        <f t="shared" si="5"/>
        <v>9951800.0000000019</v>
      </c>
      <c r="AH20" s="23" t="s">
        <v>28</v>
      </c>
      <c r="AJ20" s="26">
        <v>45724</v>
      </c>
      <c r="AK20" s="27">
        <v>66299.8</v>
      </c>
    </row>
    <row r="21" spans="1:37" s="22" customFormat="1" ht="18.75" customHeight="1" x14ac:dyDescent="0.25">
      <c r="A21" s="20">
        <v>328065</v>
      </c>
      <c r="B21" s="21" t="s">
        <v>29</v>
      </c>
      <c r="C21" s="20">
        <v>13</v>
      </c>
      <c r="D21" s="22" t="s">
        <v>80</v>
      </c>
      <c r="E21" s="22" t="s">
        <v>47</v>
      </c>
      <c r="F21" s="20">
        <v>403</v>
      </c>
      <c r="G21" s="20">
        <v>328065</v>
      </c>
      <c r="H21" s="22" t="s">
        <v>93</v>
      </c>
      <c r="I21" s="20">
        <v>7108752</v>
      </c>
      <c r="J21" s="22" t="s">
        <v>94</v>
      </c>
      <c r="K21" s="23" t="s">
        <v>95</v>
      </c>
      <c r="L21" s="23" t="s">
        <v>96</v>
      </c>
      <c r="M21" s="24">
        <v>45689</v>
      </c>
      <c r="N21" s="24">
        <v>46783</v>
      </c>
      <c r="O21" s="25">
        <f t="shared" si="0"/>
        <v>0.40000000000000008</v>
      </c>
      <c r="P21" s="23" t="s">
        <v>58</v>
      </c>
      <c r="Q21" s="23" t="s">
        <v>38</v>
      </c>
      <c r="R21" s="23" t="s">
        <v>88</v>
      </c>
      <c r="S21" s="26">
        <v>3632508.8</v>
      </c>
      <c r="T21" s="26">
        <v>5416604.5999999996</v>
      </c>
      <c r="U21" s="26">
        <v>32158.6</v>
      </c>
      <c r="V21" s="26">
        <v>0</v>
      </c>
      <c r="W21" s="26">
        <f t="shared" ref="W21:W29" si="6">S21+T21+U21</f>
        <v>9081271.9999999981</v>
      </c>
      <c r="X21" s="26">
        <v>0</v>
      </c>
      <c r="Y21" s="26">
        <v>0</v>
      </c>
      <c r="Z21" s="26">
        <v>0</v>
      </c>
      <c r="AA21" s="26">
        <v>0</v>
      </c>
      <c r="AB21" s="26">
        <v>0</v>
      </c>
      <c r="AC21" s="26">
        <f t="shared" si="1"/>
        <v>3632508.8</v>
      </c>
      <c r="AD21" s="26">
        <f t="shared" si="2"/>
        <v>5416604.5999999996</v>
      </c>
      <c r="AE21" s="26">
        <f t="shared" si="3"/>
        <v>32158.6</v>
      </c>
      <c r="AF21" s="26">
        <f t="shared" si="4"/>
        <v>0</v>
      </c>
      <c r="AG21" s="26">
        <f t="shared" si="5"/>
        <v>9081271.9999999981</v>
      </c>
      <c r="AH21" s="23" t="s">
        <v>28</v>
      </c>
      <c r="AJ21" s="26">
        <v>467549.69000000006</v>
      </c>
      <c r="AK21" s="27">
        <v>100732.84000000001</v>
      </c>
    </row>
    <row r="22" spans="1:37" s="22" customFormat="1" ht="18.75" customHeight="1" x14ac:dyDescent="0.25">
      <c r="A22" s="20">
        <v>329728</v>
      </c>
      <c r="B22" s="21" t="s">
        <v>29</v>
      </c>
      <c r="C22" s="20">
        <v>14</v>
      </c>
      <c r="D22" s="22" t="s">
        <v>80</v>
      </c>
      <c r="E22" s="22" t="s">
        <v>47</v>
      </c>
      <c r="F22" s="20">
        <v>403</v>
      </c>
      <c r="G22" s="20">
        <v>329728</v>
      </c>
      <c r="H22" s="22" t="s">
        <v>97</v>
      </c>
      <c r="I22" s="20">
        <v>7108752</v>
      </c>
      <c r="J22" s="22" t="s">
        <v>94</v>
      </c>
      <c r="K22" s="23" t="s">
        <v>98</v>
      </c>
      <c r="L22" s="23" t="s">
        <v>99</v>
      </c>
      <c r="M22" s="24">
        <v>45689</v>
      </c>
      <c r="N22" s="24">
        <v>46783</v>
      </c>
      <c r="O22" s="25">
        <f t="shared" si="0"/>
        <v>0.39999999999999997</v>
      </c>
      <c r="P22" s="23" t="s">
        <v>58</v>
      </c>
      <c r="Q22" s="23" t="s">
        <v>38</v>
      </c>
      <c r="R22" s="23" t="s">
        <v>88</v>
      </c>
      <c r="S22" s="26">
        <v>3864982.4</v>
      </c>
      <c r="T22" s="26">
        <v>5765296.5999999996</v>
      </c>
      <c r="U22" s="26">
        <v>32177</v>
      </c>
      <c r="V22" s="26">
        <v>0</v>
      </c>
      <c r="W22" s="26">
        <f t="shared" si="6"/>
        <v>9662456</v>
      </c>
      <c r="X22" s="26">
        <v>0</v>
      </c>
      <c r="Y22" s="26">
        <v>0</v>
      </c>
      <c r="Z22" s="26">
        <v>0</v>
      </c>
      <c r="AA22" s="26">
        <v>0</v>
      </c>
      <c r="AB22" s="26">
        <v>0</v>
      </c>
      <c r="AC22" s="26">
        <f t="shared" si="1"/>
        <v>3864982.4</v>
      </c>
      <c r="AD22" s="26">
        <f t="shared" si="2"/>
        <v>5765296.5999999996</v>
      </c>
      <c r="AE22" s="26">
        <f t="shared" si="3"/>
        <v>32177</v>
      </c>
      <c r="AF22" s="26">
        <f t="shared" si="4"/>
        <v>0</v>
      </c>
      <c r="AG22" s="26">
        <f t="shared" si="5"/>
        <v>9662456</v>
      </c>
      <c r="AH22" s="23" t="s">
        <v>28</v>
      </c>
      <c r="AJ22" s="26">
        <v>671249.94</v>
      </c>
      <c r="AK22" s="27">
        <v>106200.01</v>
      </c>
    </row>
    <row r="23" spans="1:37" s="22" customFormat="1" ht="18.75" customHeight="1" x14ac:dyDescent="0.25">
      <c r="A23" s="20">
        <v>329350</v>
      </c>
      <c r="B23" s="21" t="s">
        <v>29</v>
      </c>
      <c r="C23" s="20">
        <v>15</v>
      </c>
      <c r="D23" s="22" t="s">
        <v>80</v>
      </c>
      <c r="E23" s="22" t="s">
        <v>47</v>
      </c>
      <c r="F23" s="20">
        <v>403</v>
      </c>
      <c r="G23" s="20">
        <v>329350</v>
      </c>
      <c r="H23" s="22" t="s">
        <v>100</v>
      </c>
      <c r="I23" s="20">
        <v>7927269</v>
      </c>
      <c r="J23" s="22" t="s">
        <v>101</v>
      </c>
      <c r="K23" s="23" t="s">
        <v>102</v>
      </c>
      <c r="L23" s="23" t="s">
        <v>103</v>
      </c>
      <c r="M23" s="24">
        <v>45689</v>
      </c>
      <c r="N23" s="24">
        <v>46783</v>
      </c>
      <c r="O23" s="25">
        <f t="shared" si="0"/>
        <v>0.39999999999999997</v>
      </c>
      <c r="P23" s="23" t="s">
        <v>58</v>
      </c>
      <c r="Q23" s="23" t="s">
        <v>38</v>
      </c>
      <c r="R23" s="23" t="s">
        <v>88</v>
      </c>
      <c r="S23" s="26">
        <v>3958224.4479999999</v>
      </c>
      <c r="T23" s="26">
        <v>5868766.3320000004</v>
      </c>
      <c r="U23" s="26">
        <v>68570.34</v>
      </c>
      <c r="V23" s="26">
        <v>0</v>
      </c>
      <c r="W23" s="26">
        <f t="shared" si="6"/>
        <v>9895561.120000001</v>
      </c>
      <c r="X23" s="26">
        <v>0</v>
      </c>
      <c r="Y23" s="26">
        <v>0</v>
      </c>
      <c r="Z23" s="26">
        <v>0</v>
      </c>
      <c r="AA23" s="26">
        <v>0</v>
      </c>
      <c r="AB23" s="26">
        <v>0</v>
      </c>
      <c r="AC23" s="26">
        <f t="shared" si="1"/>
        <v>3958224.4479999999</v>
      </c>
      <c r="AD23" s="26">
        <f t="shared" si="2"/>
        <v>5868766.3320000004</v>
      </c>
      <c r="AE23" s="26">
        <f t="shared" si="3"/>
        <v>68570.34</v>
      </c>
      <c r="AF23" s="26">
        <f t="shared" si="4"/>
        <v>0</v>
      </c>
      <c r="AG23" s="26">
        <f t="shared" si="5"/>
        <v>9895561.120000001</v>
      </c>
      <c r="AH23" s="23" t="s">
        <v>28</v>
      </c>
      <c r="AJ23" s="26">
        <v>2307249.1800000002</v>
      </c>
      <c r="AK23" s="27">
        <v>880567.44</v>
      </c>
    </row>
    <row r="24" spans="1:37" s="22" customFormat="1" ht="18.75" customHeight="1" x14ac:dyDescent="0.25">
      <c r="A24" s="20">
        <v>329169</v>
      </c>
      <c r="B24" s="21" t="s">
        <v>29</v>
      </c>
      <c r="C24" s="20">
        <v>16</v>
      </c>
      <c r="D24" s="22" t="s">
        <v>80</v>
      </c>
      <c r="E24" s="22" t="s">
        <v>47</v>
      </c>
      <c r="F24" s="20">
        <v>403</v>
      </c>
      <c r="G24" s="20">
        <v>329169</v>
      </c>
      <c r="H24" s="22" t="s">
        <v>104</v>
      </c>
      <c r="I24" s="20">
        <v>3151288</v>
      </c>
      <c r="J24" s="22" t="s">
        <v>105</v>
      </c>
      <c r="K24" s="23" t="s">
        <v>98</v>
      </c>
      <c r="L24" s="23" t="s">
        <v>106</v>
      </c>
      <c r="M24" s="24">
        <v>45689</v>
      </c>
      <c r="N24" s="24">
        <v>46752</v>
      </c>
      <c r="O24" s="25">
        <f t="shared" si="0"/>
        <v>0.4</v>
      </c>
      <c r="P24" s="23" t="s">
        <v>58</v>
      </c>
      <c r="Q24" s="23" t="s">
        <v>38</v>
      </c>
      <c r="R24" s="23" t="s">
        <v>88</v>
      </c>
      <c r="S24" s="26">
        <v>3979111.8160000001</v>
      </c>
      <c r="T24" s="26">
        <v>5931377.2139999997</v>
      </c>
      <c r="U24" s="26">
        <v>37290.51</v>
      </c>
      <c r="V24" s="26">
        <v>0</v>
      </c>
      <c r="W24" s="26">
        <f t="shared" si="6"/>
        <v>9947779.5399999991</v>
      </c>
      <c r="X24" s="26">
        <v>0</v>
      </c>
      <c r="Y24" s="26">
        <v>0</v>
      </c>
      <c r="Z24" s="26">
        <v>0</v>
      </c>
      <c r="AA24" s="26">
        <v>0</v>
      </c>
      <c r="AB24" s="26">
        <v>0</v>
      </c>
      <c r="AC24" s="26">
        <f t="shared" si="1"/>
        <v>3979111.8160000001</v>
      </c>
      <c r="AD24" s="26">
        <f t="shared" si="2"/>
        <v>5931377.2139999997</v>
      </c>
      <c r="AE24" s="26">
        <f t="shared" si="3"/>
        <v>37290.51</v>
      </c>
      <c r="AF24" s="26">
        <f t="shared" si="4"/>
        <v>0</v>
      </c>
      <c r="AG24" s="26">
        <f t="shared" si="5"/>
        <v>9947779.5399999991</v>
      </c>
      <c r="AH24" s="23" t="s">
        <v>28</v>
      </c>
      <c r="AJ24" s="26">
        <v>589029.60000000009</v>
      </c>
      <c r="AK24" s="27">
        <v>133219.63</v>
      </c>
    </row>
    <row r="25" spans="1:37" s="22" customFormat="1" ht="18.75" customHeight="1" x14ac:dyDescent="0.25">
      <c r="A25" s="20">
        <v>328617</v>
      </c>
      <c r="B25" s="21" t="s">
        <v>29</v>
      </c>
      <c r="C25" s="20">
        <v>17</v>
      </c>
      <c r="D25" s="22" t="s">
        <v>80</v>
      </c>
      <c r="E25" s="22" t="s">
        <v>47</v>
      </c>
      <c r="F25" s="20">
        <v>403</v>
      </c>
      <c r="G25" s="20">
        <v>328617</v>
      </c>
      <c r="H25" s="22" t="s">
        <v>107</v>
      </c>
      <c r="I25" s="20">
        <v>4829835</v>
      </c>
      <c r="J25" s="22" t="s">
        <v>108</v>
      </c>
      <c r="K25" s="23" t="s">
        <v>109</v>
      </c>
      <c r="L25" s="23" t="s">
        <v>110</v>
      </c>
      <c r="M25" s="24">
        <v>45689</v>
      </c>
      <c r="N25" s="24">
        <v>46691</v>
      </c>
      <c r="O25" s="25">
        <f t="shared" si="0"/>
        <v>0.39999999999999997</v>
      </c>
      <c r="P25" s="23" t="s">
        <v>58</v>
      </c>
      <c r="Q25" s="23" t="s">
        <v>38</v>
      </c>
      <c r="R25" s="23" t="s">
        <v>88</v>
      </c>
      <c r="S25" s="26">
        <v>3977163.68</v>
      </c>
      <c r="T25" s="26">
        <v>5892821.8700000001</v>
      </c>
      <c r="U25" s="26">
        <v>72923.649999999994</v>
      </c>
      <c r="V25" s="26">
        <v>0</v>
      </c>
      <c r="W25" s="26">
        <f t="shared" si="6"/>
        <v>9942909.2000000011</v>
      </c>
      <c r="X25" s="26">
        <v>0</v>
      </c>
      <c r="Y25" s="26">
        <v>0</v>
      </c>
      <c r="Z25" s="26">
        <v>0</v>
      </c>
      <c r="AA25" s="26">
        <v>0</v>
      </c>
      <c r="AB25" s="26">
        <v>0</v>
      </c>
      <c r="AC25" s="26">
        <f t="shared" si="1"/>
        <v>3977163.68</v>
      </c>
      <c r="AD25" s="26">
        <f t="shared" si="2"/>
        <v>5892821.8700000001</v>
      </c>
      <c r="AE25" s="26">
        <f t="shared" si="3"/>
        <v>72923.649999999994</v>
      </c>
      <c r="AF25" s="26">
        <f t="shared" si="4"/>
        <v>0</v>
      </c>
      <c r="AG25" s="26">
        <f t="shared" si="5"/>
        <v>9942909.2000000011</v>
      </c>
      <c r="AH25" s="23" t="s">
        <v>28</v>
      </c>
      <c r="AI25" s="22" t="s">
        <v>147</v>
      </c>
      <c r="AJ25" s="26">
        <v>2204289.13</v>
      </c>
      <c r="AK25" s="27">
        <v>276069.84000000003</v>
      </c>
    </row>
    <row r="26" spans="1:37" s="22" customFormat="1" ht="18.75" customHeight="1" x14ac:dyDescent="0.25">
      <c r="A26" s="20">
        <v>331203</v>
      </c>
      <c r="B26" s="21" t="s">
        <v>29</v>
      </c>
      <c r="C26" s="20">
        <v>18</v>
      </c>
      <c r="D26" s="22" t="s">
        <v>80</v>
      </c>
      <c r="E26" s="22" t="s">
        <v>47</v>
      </c>
      <c r="F26" s="20">
        <v>403</v>
      </c>
      <c r="G26" s="20">
        <v>331203</v>
      </c>
      <c r="H26" s="22" t="s">
        <v>111</v>
      </c>
      <c r="I26" s="20">
        <v>3151288</v>
      </c>
      <c r="J26" s="22" t="s">
        <v>105</v>
      </c>
      <c r="K26" s="23" t="s">
        <v>95</v>
      </c>
      <c r="L26" s="23" t="s">
        <v>112</v>
      </c>
      <c r="M26" s="24">
        <v>45689</v>
      </c>
      <c r="N26" s="24">
        <v>46752</v>
      </c>
      <c r="O26" s="25">
        <f t="shared" si="0"/>
        <v>0.4</v>
      </c>
      <c r="P26" s="23" t="s">
        <v>58</v>
      </c>
      <c r="Q26" s="23" t="s">
        <v>38</v>
      </c>
      <c r="R26" s="23" t="s">
        <v>88</v>
      </c>
      <c r="S26" s="26">
        <v>3973960.1159999999</v>
      </c>
      <c r="T26" s="26">
        <v>5922444.8439999996</v>
      </c>
      <c r="U26" s="26">
        <v>38495.33</v>
      </c>
      <c r="V26" s="26">
        <v>0</v>
      </c>
      <c r="W26" s="26">
        <f t="shared" si="6"/>
        <v>9934900.2899999991</v>
      </c>
      <c r="X26" s="26">
        <v>0</v>
      </c>
      <c r="Y26" s="26">
        <v>0</v>
      </c>
      <c r="Z26" s="26">
        <v>0</v>
      </c>
      <c r="AA26" s="26">
        <v>0</v>
      </c>
      <c r="AB26" s="26">
        <v>0</v>
      </c>
      <c r="AC26" s="26">
        <f t="shared" si="1"/>
        <v>3973960.1159999999</v>
      </c>
      <c r="AD26" s="26">
        <f t="shared" si="2"/>
        <v>5922444.8439999996</v>
      </c>
      <c r="AE26" s="26">
        <f t="shared" si="3"/>
        <v>38495.33</v>
      </c>
      <c r="AF26" s="26">
        <f t="shared" si="4"/>
        <v>0</v>
      </c>
      <c r="AG26" s="26">
        <f t="shared" si="5"/>
        <v>9934900.2899999991</v>
      </c>
      <c r="AH26" s="23" t="s">
        <v>28</v>
      </c>
      <c r="AJ26" s="26">
        <v>1072697.18</v>
      </c>
      <c r="AK26" s="27">
        <v>181434.02999999997</v>
      </c>
    </row>
    <row r="27" spans="1:37" s="22" customFormat="1" ht="18.75" customHeight="1" x14ac:dyDescent="0.25">
      <c r="A27" s="20">
        <v>329339</v>
      </c>
      <c r="B27" s="21" t="s">
        <v>29</v>
      </c>
      <c r="C27" s="20">
        <v>19</v>
      </c>
      <c r="D27" s="22" t="s">
        <v>80</v>
      </c>
      <c r="E27" s="22" t="s">
        <v>47</v>
      </c>
      <c r="F27" s="20">
        <v>403</v>
      </c>
      <c r="G27" s="20">
        <v>329339</v>
      </c>
      <c r="H27" s="22" t="s">
        <v>113</v>
      </c>
      <c r="I27" s="20">
        <v>4829835</v>
      </c>
      <c r="J27" s="22" t="s">
        <v>108</v>
      </c>
      <c r="K27" s="23" t="s">
        <v>114</v>
      </c>
      <c r="L27" s="23" t="s">
        <v>115</v>
      </c>
      <c r="M27" s="24">
        <v>45689</v>
      </c>
      <c r="N27" s="24">
        <v>46691</v>
      </c>
      <c r="O27" s="25">
        <f t="shared" si="0"/>
        <v>0.39999999999999997</v>
      </c>
      <c r="P27" s="23" t="s">
        <v>58</v>
      </c>
      <c r="Q27" s="23" t="s">
        <v>38</v>
      </c>
      <c r="R27" s="23" t="s">
        <v>88</v>
      </c>
      <c r="S27" s="26">
        <v>3979975.26</v>
      </c>
      <c r="T27" s="26">
        <v>5897036.8799999999</v>
      </c>
      <c r="U27" s="26">
        <v>72926.009999999995</v>
      </c>
      <c r="V27" s="26">
        <v>0</v>
      </c>
      <c r="W27" s="26">
        <f t="shared" si="6"/>
        <v>9949938.1500000004</v>
      </c>
      <c r="X27" s="26">
        <v>0</v>
      </c>
      <c r="Y27" s="26">
        <v>0</v>
      </c>
      <c r="Z27" s="26">
        <v>0</v>
      </c>
      <c r="AA27" s="26">
        <v>0</v>
      </c>
      <c r="AB27" s="26">
        <v>0</v>
      </c>
      <c r="AC27" s="26">
        <f t="shared" si="1"/>
        <v>3979975.26</v>
      </c>
      <c r="AD27" s="26">
        <f t="shared" si="2"/>
        <v>5897036.8799999999</v>
      </c>
      <c r="AE27" s="26">
        <f t="shared" si="3"/>
        <v>72926.009999999995</v>
      </c>
      <c r="AF27" s="26">
        <f t="shared" si="4"/>
        <v>0</v>
      </c>
      <c r="AG27" s="26">
        <f t="shared" si="5"/>
        <v>9949938.1500000004</v>
      </c>
      <c r="AH27" s="23" t="s">
        <v>28</v>
      </c>
      <c r="AI27" s="22" t="s">
        <v>127</v>
      </c>
      <c r="AJ27" s="26">
        <v>1734810.2500000005</v>
      </c>
      <c r="AK27" s="27">
        <v>245972.59</v>
      </c>
    </row>
    <row r="28" spans="1:37" s="22" customFormat="1" ht="18.75" customHeight="1" x14ac:dyDescent="0.25">
      <c r="A28" s="20">
        <v>333870</v>
      </c>
      <c r="B28" s="21" t="s">
        <v>29</v>
      </c>
      <c r="C28" s="20">
        <v>20</v>
      </c>
      <c r="D28" s="22" t="s">
        <v>80</v>
      </c>
      <c r="E28" s="22" t="s">
        <v>47</v>
      </c>
      <c r="F28" s="20">
        <v>403</v>
      </c>
      <c r="G28" s="20">
        <v>333870</v>
      </c>
      <c r="H28" s="22" t="s">
        <v>116</v>
      </c>
      <c r="I28" s="20">
        <v>3151288</v>
      </c>
      <c r="J28" s="22" t="s">
        <v>105</v>
      </c>
      <c r="K28" s="23" t="s">
        <v>117</v>
      </c>
      <c r="L28" s="23" t="s">
        <v>118</v>
      </c>
      <c r="M28" s="24">
        <v>45689</v>
      </c>
      <c r="N28" s="24">
        <v>46752</v>
      </c>
      <c r="O28" s="25">
        <f t="shared" si="0"/>
        <v>0.4</v>
      </c>
      <c r="P28" s="23" t="s">
        <v>58</v>
      </c>
      <c r="Q28" s="23" t="s">
        <v>38</v>
      </c>
      <c r="R28" s="23" t="s">
        <v>88</v>
      </c>
      <c r="S28" s="26">
        <v>3961127.432</v>
      </c>
      <c r="T28" s="26">
        <v>5877949.7079999996</v>
      </c>
      <c r="U28" s="26">
        <v>63741.440000000002</v>
      </c>
      <c r="V28" s="26">
        <v>0</v>
      </c>
      <c r="W28" s="26">
        <f t="shared" si="6"/>
        <v>9902818.5800000001</v>
      </c>
      <c r="X28" s="26">
        <v>0</v>
      </c>
      <c r="Y28" s="26">
        <v>0</v>
      </c>
      <c r="Z28" s="26">
        <v>0</v>
      </c>
      <c r="AA28" s="26">
        <v>0</v>
      </c>
      <c r="AB28" s="26">
        <v>0</v>
      </c>
      <c r="AC28" s="26">
        <f t="shared" si="1"/>
        <v>3961127.432</v>
      </c>
      <c r="AD28" s="26">
        <f t="shared" si="2"/>
        <v>5877949.7079999996</v>
      </c>
      <c r="AE28" s="26">
        <f t="shared" si="3"/>
        <v>63741.440000000002</v>
      </c>
      <c r="AF28" s="26">
        <f t="shared" si="4"/>
        <v>0</v>
      </c>
      <c r="AG28" s="26">
        <f t="shared" si="5"/>
        <v>9902818.5800000001</v>
      </c>
      <c r="AH28" s="23" t="s">
        <v>28</v>
      </c>
      <c r="AJ28" s="26">
        <v>888343.37999999989</v>
      </c>
      <c r="AK28" s="27">
        <v>298002.39999999997</v>
      </c>
    </row>
    <row r="29" spans="1:37" s="22" customFormat="1" ht="18.75" customHeight="1" x14ac:dyDescent="0.25">
      <c r="A29" s="20">
        <v>329170</v>
      </c>
      <c r="B29" s="21" t="s">
        <v>29</v>
      </c>
      <c r="C29" s="20">
        <v>21</v>
      </c>
      <c r="D29" s="22" t="s">
        <v>80</v>
      </c>
      <c r="E29" s="22" t="s">
        <v>47</v>
      </c>
      <c r="F29" s="20">
        <v>403</v>
      </c>
      <c r="G29" s="20">
        <v>329170</v>
      </c>
      <c r="H29" s="22" t="s">
        <v>119</v>
      </c>
      <c r="I29" s="20">
        <v>3151288</v>
      </c>
      <c r="J29" s="22" t="s">
        <v>105</v>
      </c>
      <c r="K29" s="23" t="s">
        <v>120</v>
      </c>
      <c r="L29" s="23" t="s">
        <v>121</v>
      </c>
      <c r="M29" s="24">
        <v>45689</v>
      </c>
      <c r="N29" s="24">
        <v>46752</v>
      </c>
      <c r="O29" s="25">
        <f t="shared" si="0"/>
        <v>0.4</v>
      </c>
      <c r="P29" s="23" t="s">
        <v>58</v>
      </c>
      <c r="Q29" s="23" t="s">
        <v>38</v>
      </c>
      <c r="R29" s="23" t="s">
        <v>88</v>
      </c>
      <c r="S29" s="26">
        <v>3973370.912</v>
      </c>
      <c r="T29" s="26">
        <v>5899154.7879999997</v>
      </c>
      <c r="U29" s="26">
        <v>60901.58</v>
      </c>
      <c r="V29" s="26">
        <v>0</v>
      </c>
      <c r="W29" s="26">
        <f t="shared" si="6"/>
        <v>9933427.2799999993</v>
      </c>
      <c r="X29" s="26">
        <v>0</v>
      </c>
      <c r="Y29" s="26">
        <v>0</v>
      </c>
      <c r="Z29" s="26">
        <v>0</v>
      </c>
      <c r="AA29" s="26">
        <v>0</v>
      </c>
      <c r="AB29" s="26">
        <v>0</v>
      </c>
      <c r="AC29" s="26">
        <f t="shared" si="1"/>
        <v>3973370.912</v>
      </c>
      <c r="AD29" s="26">
        <f t="shared" si="2"/>
        <v>5899154.7879999997</v>
      </c>
      <c r="AE29" s="26">
        <f t="shared" si="3"/>
        <v>60901.58</v>
      </c>
      <c r="AF29" s="26">
        <f t="shared" si="4"/>
        <v>0</v>
      </c>
      <c r="AG29" s="26">
        <f t="shared" si="5"/>
        <v>9933427.2799999993</v>
      </c>
      <c r="AH29" s="23" t="s">
        <v>28</v>
      </c>
      <c r="AJ29" s="26">
        <v>937703.76</v>
      </c>
      <c r="AK29" s="27">
        <v>203220.2</v>
      </c>
    </row>
    <row r="30" spans="1:37" s="22" customFormat="1" ht="18.75" customHeight="1" x14ac:dyDescent="0.25">
      <c r="A30" s="20">
        <v>330653</v>
      </c>
      <c r="B30" s="21" t="s">
        <v>29</v>
      </c>
      <c r="C30" s="20">
        <v>22</v>
      </c>
      <c r="D30" s="22" t="s">
        <v>80</v>
      </c>
      <c r="E30" s="22" t="s">
        <v>47</v>
      </c>
      <c r="F30" s="20">
        <v>403</v>
      </c>
      <c r="G30" s="20">
        <v>330653</v>
      </c>
      <c r="H30" s="22" t="s">
        <v>122</v>
      </c>
      <c r="I30" s="20">
        <v>17104480</v>
      </c>
      <c r="J30" s="22" t="s">
        <v>123</v>
      </c>
      <c r="K30" s="23" t="s">
        <v>25</v>
      </c>
      <c r="L30" s="23" t="s">
        <v>124</v>
      </c>
      <c r="M30" s="24">
        <v>45689</v>
      </c>
      <c r="N30" s="24">
        <v>46783</v>
      </c>
      <c r="O30" s="25">
        <f t="shared" si="0"/>
        <v>0.39999999999999997</v>
      </c>
      <c r="P30" s="23" t="s">
        <v>58</v>
      </c>
      <c r="Q30" s="23" t="s">
        <v>38</v>
      </c>
      <c r="R30" s="23" t="s">
        <v>88</v>
      </c>
      <c r="S30" s="26">
        <v>3971291.1039999998</v>
      </c>
      <c r="T30" s="26">
        <v>5758372.1059999997</v>
      </c>
      <c r="U30" s="26">
        <v>198564.55</v>
      </c>
      <c r="V30" s="26">
        <v>0</v>
      </c>
      <c r="W30" s="26">
        <f t="shared" ref="W30" si="7">S30+T30+U30</f>
        <v>9928227.7599999998</v>
      </c>
      <c r="X30" s="26">
        <v>0</v>
      </c>
      <c r="Y30" s="26">
        <v>0</v>
      </c>
      <c r="Z30" s="26">
        <v>0</v>
      </c>
      <c r="AA30" s="26">
        <v>0</v>
      </c>
      <c r="AB30" s="26">
        <v>0</v>
      </c>
      <c r="AC30" s="26">
        <f t="shared" si="1"/>
        <v>3971291.1039999998</v>
      </c>
      <c r="AD30" s="26">
        <f t="shared" si="2"/>
        <v>5758372.1059999997</v>
      </c>
      <c r="AE30" s="26">
        <f t="shared" si="3"/>
        <v>198564.55</v>
      </c>
      <c r="AF30" s="26">
        <f t="shared" si="4"/>
        <v>0</v>
      </c>
      <c r="AG30" s="26">
        <f t="shared" si="5"/>
        <v>9928227.7599999998</v>
      </c>
      <c r="AH30" s="23" t="s">
        <v>28</v>
      </c>
      <c r="AJ30" s="26">
        <v>626614.57999999984</v>
      </c>
      <c r="AK30" s="27">
        <v>87285.62</v>
      </c>
    </row>
    <row r="31" spans="1:37" s="22" customFormat="1" ht="18.75" customHeight="1" x14ac:dyDescent="0.25">
      <c r="A31" s="20">
        <v>339395</v>
      </c>
      <c r="B31" s="21" t="s">
        <v>29</v>
      </c>
      <c r="C31" s="20">
        <v>23</v>
      </c>
      <c r="D31" s="22" t="s">
        <v>128</v>
      </c>
      <c r="E31" s="22" t="s">
        <v>129</v>
      </c>
      <c r="F31" s="20">
        <v>586</v>
      </c>
      <c r="G31" s="20">
        <v>339395</v>
      </c>
      <c r="H31" s="22" t="s">
        <v>130</v>
      </c>
      <c r="I31" s="20">
        <v>4266669</v>
      </c>
      <c r="J31" s="22" t="s">
        <v>131</v>
      </c>
      <c r="K31" s="23" t="s">
        <v>132</v>
      </c>
      <c r="L31" s="23" t="s">
        <v>133</v>
      </c>
      <c r="M31" s="24">
        <v>45658</v>
      </c>
      <c r="N31" s="24">
        <v>47483</v>
      </c>
      <c r="O31" s="25">
        <f t="shared" si="0"/>
        <v>0.83138731645233455</v>
      </c>
      <c r="P31" s="23" t="s">
        <v>37</v>
      </c>
      <c r="Q31" s="23" t="s">
        <v>39</v>
      </c>
      <c r="R31" s="23" t="s">
        <v>134</v>
      </c>
      <c r="S31" s="26">
        <v>3292298561.5700002</v>
      </c>
      <c r="T31" s="26">
        <v>0</v>
      </c>
      <c r="U31" s="26">
        <v>667707197.98000002</v>
      </c>
      <c r="V31" s="26">
        <v>0</v>
      </c>
      <c r="W31" s="26">
        <v>3960005759.5500002</v>
      </c>
      <c r="X31" s="26">
        <v>80392240.109999999</v>
      </c>
      <c r="Y31" s="26">
        <v>0</v>
      </c>
      <c r="Z31" s="26">
        <v>16304255.640000001</v>
      </c>
      <c r="AA31" s="26">
        <v>0</v>
      </c>
      <c r="AB31" s="26">
        <v>96696495.75</v>
      </c>
      <c r="AC31" s="26">
        <f t="shared" si="1"/>
        <v>3372690801.6800003</v>
      </c>
      <c r="AD31" s="26">
        <f t="shared" si="2"/>
        <v>0</v>
      </c>
      <c r="AE31" s="26">
        <f t="shared" si="3"/>
        <v>684011453.62</v>
      </c>
      <c r="AF31" s="26">
        <f t="shared" si="4"/>
        <v>0</v>
      </c>
      <c r="AG31" s="26">
        <f t="shared" si="5"/>
        <v>4056702255.3000002</v>
      </c>
      <c r="AH31" s="23" t="s">
        <v>28</v>
      </c>
      <c r="AI31" s="22" t="s">
        <v>139</v>
      </c>
      <c r="AJ31" s="26">
        <v>0</v>
      </c>
      <c r="AK31" s="27">
        <v>0</v>
      </c>
    </row>
    <row r="32" spans="1:37" s="22" customFormat="1" ht="18.75" customHeight="1" x14ac:dyDescent="0.25">
      <c r="A32" s="20">
        <v>339736</v>
      </c>
      <c r="B32" s="21" t="s">
        <v>29</v>
      </c>
      <c r="C32" s="20">
        <v>24</v>
      </c>
      <c r="D32" s="22" t="s">
        <v>68</v>
      </c>
      <c r="F32" s="20">
        <v>587</v>
      </c>
      <c r="G32" s="20">
        <v>339736</v>
      </c>
      <c r="H32" s="22" t="s">
        <v>135</v>
      </c>
      <c r="I32" s="20">
        <v>45718117</v>
      </c>
      <c r="J32" s="22" t="s">
        <v>67</v>
      </c>
      <c r="K32" s="23" t="s">
        <v>136</v>
      </c>
      <c r="L32" s="23" t="s">
        <v>137</v>
      </c>
      <c r="M32" s="24">
        <v>45809</v>
      </c>
      <c r="N32" s="24">
        <v>46904</v>
      </c>
      <c r="O32" s="25">
        <f t="shared" si="0"/>
        <v>0.85</v>
      </c>
      <c r="P32" s="23" t="s">
        <v>138</v>
      </c>
      <c r="Q32" s="23" t="s">
        <v>39</v>
      </c>
      <c r="R32" s="23">
        <v>146</v>
      </c>
      <c r="S32" s="26">
        <v>58961695.730999999</v>
      </c>
      <c r="T32" s="26">
        <v>7252574.0750000002</v>
      </c>
      <c r="U32" s="26">
        <v>3152431.054</v>
      </c>
      <c r="V32" s="26">
        <v>0</v>
      </c>
      <c r="W32" s="26">
        <v>69366700.859999999</v>
      </c>
      <c r="X32" s="26">
        <v>0</v>
      </c>
      <c r="Y32" s="26">
        <v>0</v>
      </c>
      <c r="Z32" s="26">
        <v>0</v>
      </c>
      <c r="AA32" s="26">
        <v>0</v>
      </c>
      <c r="AB32" s="26">
        <v>0</v>
      </c>
      <c r="AC32" s="26">
        <f t="shared" si="1"/>
        <v>58961695.730999999</v>
      </c>
      <c r="AD32" s="26">
        <f t="shared" si="2"/>
        <v>7252574.0750000002</v>
      </c>
      <c r="AE32" s="26">
        <f t="shared" si="3"/>
        <v>3152431.054</v>
      </c>
      <c r="AF32" s="26">
        <f t="shared" si="4"/>
        <v>0</v>
      </c>
      <c r="AG32" s="26">
        <f t="shared" si="5"/>
        <v>69366700.859999999</v>
      </c>
      <c r="AH32" s="23" t="s">
        <v>28</v>
      </c>
      <c r="AJ32" s="26">
        <v>0</v>
      </c>
      <c r="AK32" s="27">
        <v>0</v>
      </c>
    </row>
    <row r="33" spans="1:37" s="22" customFormat="1" ht="18.75" customHeight="1" thickBot="1" x14ac:dyDescent="0.3">
      <c r="A33" s="20"/>
      <c r="B33" s="21" t="s">
        <v>29</v>
      </c>
      <c r="C33" s="20">
        <v>25</v>
      </c>
      <c r="D33" s="22" t="s">
        <v>81</v>
      </c>
      <c r="E33" s="22" t="s">
        <v>47</v>
      </c>
      <c r="F33" s="20">
        <v>622</v>
      </c>
      <c r="G33" s="20">
        <v>345176</v>
      </c>
      <c r="H33" s="22" t="s">
        <v>140</v>
      </c>
      <c r="I33" s="20">
        <v>4266669</v>
      </c>
      <c r="J33" s="22" t="s">
        <v>131</v>
      </c>
      <c r="K33" s="23" t="s">
        <v>25</v>
      </c>
      <c r="L33" s="23" t="s">
        <v>141</v>
      </c>
      <c r="M33" s="24">
        <v>45839</v>
      </c>
      <c r="N33" s="24">
        <v>47483</v>
      </c>
      <c r="O33" s="25">
        <f t="shared" si="0"/>
        <v>0.85</v>
      </c>
      <c r="P33" s="23" t="s">
        <v>142</v>
      </c>
      <c r="Q33" s="23" t="s">
        <v>39</v>
      </c>
      <c r="R33" s="23">
        <v>158</v>
      </c>
      <c r="S33" s="26">
        <v>34526181.552000001</v>
      </c>
      <c r="T33" s="26">
        <v>0</v>
      </c>
      <c r="U33" s="26">
        <v>6092855.568</v>
      </c>
      <c r="V33" s="26">
        <v>0</v>
      </c>
      <c r="W33" s="26">
        <v>40619037.119999997</v>
      </c>
      <c r="X33" s="26">
        <v>0</v>
      </c>
      <c r="Y33" s="26">
        <v>0</v>
      </c>
      <c r="Z33" s="26">
        <v>0</v>
      </c>
      <c r="AA33" s="26">
        <v>0</v>
      </c>
      <c r="AB33" s="26">
        <v>0</v>
      </c>
      <c r="AC33" s="26">
        <f t="shared" si="1"/>
        <v>34526181.552000001</v>
      </c>
      <c r="AD33" s="26">
        <f t="shared" si="2"/>
        <v>0</v>
      </c>
      <c r="AE33" s="26">
        <f t="shared" si="3"/>
        <v>6092855.568</v>
      </c>
      <c r="AF33" s="26">
        <f t="shared" si="4"/>
        <v>0</v>
      </c>
      <c r="AG33" s="26">
        <f t="shared" si="5"/>
        <v>40619037.119999997</v>
      </c>
      <c r="AH33" s="23" t="s">
        <v>28</v>
      </c>
      <c r="AJ33" s="26">
        <v>0</v>
      </c>
      <c r="AK33" s="27">
        <v>0</v>
      </c>
    </row>
    <row r="34" spans="1:37" s="36" customFormat="1" ht="62.75" customHeight="1" thickTop="1" thickBot="1" x14ac:dyDescent="0.3">
      <c r="A34" s="28"/>
      <c r="B34" s="29" t="s">
        <v>18</v>
      </c>
      <c r="C34" s="28">
        <f>COUNT(C9:C33)</f>
        <v>25</v>
      </c>
      <c r="D34" s="30"/>
      <c r="E34" s="30"/>
      <c r="F34" s="28"/>
      <c r="G34" s="28"/>
      <c r="H34" s="30"/>
      <c r="I34" s="28"/>
      <c r="J34" s="30"/>
      <c r="K34" s="31"/>
      <c r="L34" s="31"/>
      <c r="M34" s="32"/>
      <c r="N34" s="32"/>
      <c r="O34" s="33"/>
      <c r="P34" s="31"/>
      <c r="Q34" s="31"/>
      <c r="R34" s="31"/>
      <c r="S34" s="34">
        <f>SUM(S9:S33)</f>
        <v>3498003004.8104672</v>
      </c>
      <c r="T34" s="34">
        <f t="shared" ref="T34:AK34" si="8">SUM(T9:T33)</f>
        <v>129103316.87300001</v>
      </c>
      <c r="U34" s="34">
        <f t="shared" si="8"/>
        <v>687588359.16653311</v>
      </c>
      <c r="V34" s="34">
        <f t="shared" si="8"/>
        <v>0</v>
      </c>
      <c r="W34" s="34">
        <f t="shared" si="8"/>
        <v>4314694680.8500004</v>
      </c>
      <c r="X34" s="34">
        <f t="shared" si="8"/>
        <v>203229480.99634737</v>
      </c>
      <c r="Y34" s="34">
        <f t="shared" si="8"/>
        <v>0</v>
      </c>
      <c r="Z34" s="34">
        <f t="shared" si="8"/>
        <v>65316314.75365261</v>
      </c>
      <c r="AA34" s="34">
        <f t="shared" si="8"/>
        <v>0</v>
      </c>
      <c r="AB34" s="34">
        <f t="shared" si="8"/>
        <v>268545795.75</v>
      </c>
      <c r="AC34" s="34">
        <f t="shared" si="8"/>
        <v>3701232485.8068147</v>
      </c>
      <c r="AD34" s="34">
        <f t="shared" si="8"/>
        <v>129103316.87300001</v>
      </c>
      <c r="AE34" s="34">
        <f t="shared" si="8"/>
        <v>752904673.92018569</v>
      </c>
      <c r="AF34" s="34">
        <f t="shared" si="8"/>
        <v>0</v>
      </c>
      <c r="AG34" s="34">
        <f t="shared" si="8"/>
        <v>4583240476.5999994</v>
      </c>
      <c r="AH34" s="31"/>
      <c r="AI34" s="34"/>
      <c r="AJ34" s="34">
        <f t="shared" si="8"/>
        <v>32210235.91</v>
      </c>
      <c r="AK34" s="35">
        <f t="shared" si="8"/>
        <v>17508861.229999997</v>
      </c>
    </row>
    <row r="35" spans="1:37" ht="14.3" thickTop="1" x14ac:dyDescent="0.25">
      <c r="A35" s="20"/>
      <c r="G35" s="20"/>
    </row>
    <row r="36" spans="1:37" x14ac:dyDescent="0.25">
      <c r="A36" s="20"/>
      <c r="G36" s="20"/>
    </row>
    <row r="37" spans="1:37" x14ac:dyDescent="0.25">
      <c r="A37" s="20"/>
      <c r="G37" s="20"/>
    </row>
    <row r="38" spans="1:37" x14ac:dyDescent="0.25">
      <c r="A38" s="20"/>
      <c r="G38" s="20"/>
    </row>
    <row r="39" spans="1:37" x14ac:dyDescent="0.25">
      <c r="A39" s="20"/>
      <c r="G39" s="20"/>
    </row>
    <row r="40" spans="1:37" x14ac:dyDescent="0.25">
      <c r="A40" s="20"/>
      <c r="G40" s="20"/>
    </row>
    <row r="41" spans="1:37" x14ac:dyDescent="0.25">
      <c r="A41" s="20"/>
      <c r="G41" s="20"/>
    </row>
    <row r="42" spans="1:37" x14ac:dyDescent="0.25">
      <c r="A42" s="20"/>
      <c r="G42" s="20"/>
    </row>
    <row r="43" spans="1:37" x14ac:dyDescent="0.25">
      <c r="A43" s="20"/>
      <c r="G43" s="20"/>
    </row>
    <row r="44" spans="1:37" x14ac:dyDescent="0.25">
      <c r="A44" s="20"/>
      <c r="G44" s="20"/>
    </row>
    <row r="45" spans="1:37" x14ac:dyDescent="0.25">
      <c r="A45" s="20"/>
      <c r="G45" s="20"/>
    </row>
    <row r="46" spans="1:37" x14ac:dyDescent="0.25">
      <c r="A46" s="20"/>
      <c r="G46" s="20"/>
    </row>
    <row r="47" spans="1:37" x14ac:dyDescent="0.25">
      <c r="A47" s="20"/>
      <c r="G47" s="20"/>
    </row>
    <row r="48" spans="1:37" x14ac:dyDescent="0.25">
      <c r="A48" s="20"/>
      <c r="G48" s="20"/>
    </row>
    <row r="97" spans="7:7" x14ac:dyDescent="0.25">
      <c r="G97" s="37"/>
    </row>
  </sheetData>
  <autoFilter ref="A8:AK34" xr:uid="{00000000-0001-0000-0000-000000000000}"/>
  <mergeCells count="41">
    <mergeCell ref="N5:N7"/>
    <mergeCell ref="AH5:AH7"/>
    <mergeCell ref="AJ5:AK5"/>
    <mergeCell ref="AJ6:AJ7"/>
    <mergeCell ref="AK6:AK7"/>
    <mergeCell ref="AI5:AI7"/>
    <mergeCell ref="C5:C7"/>
    <mergeCell ref="D5:D7"/>
    <mergeCell ref="F5:F7"/>
    <mergeCell ref="G5:G7"/>
    <mergeCell ref="M5:M7"/>
    <mergeCell ref="I5:I7"/>
    <mergeCell ref="L5:L7"/>
    <mergeCell ref="AC4:AG4"/>
    <mergeCell ref="X5:Z5"/>
    <mergeCell ref="AA5:AA7"/>
    <mergeCell ref="AB5:AB7"/>
    <mergeCell ref="X6:Y6"/>
    <mergeCell ref="Z6:Z7"/>
    <mergeCell ref="AC6:AD6"/>
    <mergeCell ref="AE6:AE7"/>
    <mergeCell ref="AG5:AG7"/>
    <mergeCell ref="AC5:AE5"/>
    <mergeCell ref="X4:AB4"/>
    <mergeCell ref="AF5:AF7"/>
    <mergeCell ref="A5:A7"/>
    <mergeCell ref="S4:W4"/>
    <mergeCell ref="O5:O7"/>
    <mergeCell ref="P5:P7"/>
    <mergeCell ref="Q5:Q7"/>
    <mergeCell ref="S5:U5"/>
    <mergeCell ref="V5:V7"/>
    <mergeCell ref="W5:W7"/>
    <mergeCell ref="S6:T6"/>
    <mergeCell ref="U6:U7"/>
    <mergeCell ref="E5:E7"/>
    <mergeCell ref="R5:R7"/>
    <mergeCell ref="H5:H7"/>
    <mergeCell ref="J5:J7"/>
    <mergeCell ref="K5:K7"/>
    <mergeCell ref="B5:B7"/>
  </mergeCells>
  <phoneticPr fontId="1" type="noConversion"/>
  <conditionalFormatting sqref="A1:A1048576">
    <cfRule type="duplicateValues" dxfId="4" priority="6"/>
    <cfRule type="duplicateValues" dxfId="3" priority="7"/>
  </conditionalFormatting>
  <conditionalFormatting sqref="G1:G1048576">
    <cfRule type="duplicateValues" dxfId="2" priority="8"/>
    <cfRule type="duplicateValues" dxfId="1" priority="10"/>
  </conditionalFormatting>
  <conditionalFormatting sqref="H1:H1048576">
    <cfRule type="duplicateValues" dxfId="0" priority="1"/>
  </conditionalFormatting>
  <pageMargins left="0.7" right="0.7" top="0.75" bottom="0.75" header="0.3" footer="0.3"/>
  <pageSetup paperSize="9" orientation="portrait" r:id="rId1"/>
  <ignoredErrors>
    <ignoredError sqref="S34:AB34 AI34:AK34 C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PoIDS_30 septembrie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Istrate Veronica</cp:lastModifiedBy>
  <cp:lastPrinted>2025-01-13T11:05:20Z</cp:lastPrinted>
  <dcterms:created xsi:type="dcterms:W3CDTF">2015-06-05T18:17:20Z</dcterms:created>
  <dcterms:modified xsi:type="dcterms:W3CDTF">2025-10-10T08:24:20Z</dcterms:modified>
</cp:coreProperties>
</file>