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veronica.istrate\Downloads\New folder (246)\"/>
    </mc:Choice>
  </mc:AlternateContent>
  <xr:revisionPtr revIDLastSave="0" documentId="13_ncr:1_{458F6429-8056-4B4D-9FD3-BE581E5B8F1E}" xr6:coauthVersionLast="47" xr6:coauthVersionMax="47" xr10:uidLastSave="{00000000-0000-0000-0000-000000000000}"/>
  <bookViews>
    <workbookView xWindow="-120" yWindow="-120" windowWidth="38640" windowHeight="21120" xr2:uid="{00000000-000D-0000-FFFF-FFFF00000000}"/>
  </bookViews>
  <sheets>
    <sheet name="Lista PoIDS_31 iulie 2026" sheetId="1" r:id="rId1"/>
  </sheets>
  <definedNames>
    <definedName name="_xlnm._FilterDatabase" localSheetId="0" hidden="1">'Lista PoIDS_31 iulie 2026'!$A$8:$AH$69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68" i="1" l="1"/>
  <c r="AE68" i="1"/>
  <c r="AD68" i="1"/>
  <c r="AC68" i="1"/>
  <c r="AB68" i="1"/>
  <c r="W68" i="1"/>
  <c r="AF67" i="1"/>
  <c r="AE67" i="1"/>
  <c r="AD67" i="1"/>
  <c r="AC67" i="1"/>
  <c r="AB67" i="1"/>
  <c r="W67" i="1"/>
  <c r="AF66" i="1"/>
  <c r="AE66" i="1"/>
  <c r="AD66" i="1"/>
  <c r="AC66" i="1"/>
  <c r="AB66" i="1"/>
  <c r="W66" i="1"/>
  <c r="AF65" i="1"/>
  <c r="AE65" i="1"/>
  <c r="AD65" i="1"/>
  <c r="AC65" i="1"/>
  <c r="AB65" i="1"/>
  <c r="W65" i="1"/>
  <c r="AF64" i="1"/>
  <c r="AE64" i="1"/>
  <c r="AD64" i="1"/>
  <c r="AC64" i="1"/>
  <c r="AB64" i="1"/>
  <c r="W64" i="1"/>
  <c r="AF63" i="1"/>
  <c r="AE63" i="1"/>
  <c r="AD63" i="1"/>
  <c r="AC63" i="1"/>
  <c r="AB63" i="1"/>
  <c r="W63" i="1"/>
  <c r="AF62" i="1"/>
  <c r="AE62" i="1"/>
  <c r="AD62" i="1"/>
  <c r="AC62" i="1"/>
  <c r="AB62" i="1"/>
  <c r="W62" i="1"/>
  <c r="AF61" i="1"/>
  <c r="AE61" i="1"/>
  <c r="AD61" i="1"/>
  <c r="AC61" i="1"/>
  <c r="AB61" i="1"/>
  <c r="W61" i="1"/>
  <c r="AF60" i="1"/>
  <c r="AE60" i="1"/>
  <c r="AD60" i="1"/>
  <c r="AC60" i="1"/>
  <c r="AB60" i="1"/>
  <c r="W60" i="1"/>
  <c r="AF59" i="1"/>
  <c r="AE59" i="1"/>
  <c r="AD59" i="1"/>
  <c r="AC59" i="1"/>
  <c r="AB59" i="1"/>
  <c r="W59" i="1"/>
  <c r="AF58" i="1"/>
  <c r="AE58" i="1"/>
  <c r="AD58" i="1"/>
  <c r="AC58" i="1"/>
  <c r="AB58" i="1"/>
  <c r="W58" i="1"/>
  <c r="AF57" i="1"/>
  <c r="AE57" i="1"/>
  <c r="AD57" i="1"/>
  <c r="AC57" i="1"/>
  <c r="AB57" i="1"/>
  <c r="W57" i="1"/>
  <c r="AF56" i="1"/>
  <c r="AE56" i="1"/>
  <c r="AD56" i="1"/>
  <c r="AC56" i="1"/>
  <c r="AB56" i="1"/>
  <c r="W56" i="1"/>
  <c r="AF55" i="1"/>
  <c r="AE55" i="1"/>
  <c r="AD55" i="1"/>
  <c r="AC55" i="1"/>
  <c r="AB55" i="1"/>
  <c r="W55" i="1"/>
  <c r="AF54" i="1"/>
  <c r="AE54" i="1"/>
  <c r="AD54" i="1"/>
  <c r="AC54" i="1"/>
  <c r="AB54" i="1"/>
  <c r="W54" i="1"/>
  <c r="AF53" i="1"/>
  <c r="AE53" i="1"/>
  <c r="AD53" i="1"/>
  <c r="AC53" i="1"/>
  <c r="AB53" i="1"/>
  <c r="W53" i="1"/>
  <c r="AF52" i="1"/>
  <c r="AE52" i="1"/>
  <c r="AD52" i="1"/>
  <c r="AC52" i="1"/>
  <c r="AB52" i="1"/>
  <c r="W52" i="1"/>
  <c r="AF51" i="1"/>
  <c r="AE51" i="1"/>
  <c r="AD51" i="1"/>
  <c r="AC51" i="1"/>
  <c r="AB51" i="1"/>
  <c r="W51" i="1"/>
  <c r="AF50" i="1"/>
  <c r="AE50" i="1"/>
  <c r="AD50" i="1"/>
  <c r="AC50" i="1"/>
  <c r="AB50" i="1"/>
  <c r="W50" i="1"/>
  <c r="AF49" i="1"/>
  <c r="AE49" i="1"/>
  <c r="AD49" i="1"/>
  <c r="AC49" i="1"/>
  <c r="AB49" i="1"/>
  <c r="W49" i="1"/>
  <c r="AF48" i="1"/>
  <c r="AE48" i="1"/>
  <c r="AD48" i="1"/>
  <c r="AC48" i="1"/>
  <c r="AB48" i="1"/>
  <c r="W48" i="1"/>
  <c r="AF47" i="1"/>
  <c r="AE47" i="1"/>
  <c r="AD47" i="1"/>
  <c r="AC47" i="1"/>
  <c r="AB47" i="1"/>
  <c r="W47" i="1"/>
  <c r="AF46" i="1"/>
  <c r="AE46" i="1"/>
  <c r="AD46" i="1"/>
  <c r="AC46" i="1"/>
  <c r="AB46" i="1"/>
  <c r="W46" i="1"/>
  <c r="AF45" i="1"/>
  <c r="AE45" i="1"/>
  <c r="AD45" i="1"/>
  <c r="AC45" i="1"/>
  <c r="AB45" i="1"/>
  <c r="W45" i="1"/>
  <c r="AF44" i="1"/>
  <c r="AE44" i="1"/>
  <c r="AD44" i="1"/>
  <c r="AC44" i="1"/>
  <c r="AB44" i="1"/>
  <c r="W44" i="1"/>
  <c r="AF43" i="1"/>
  <c r="AE43" i="1"/>
  <c r="AD43" i="1"/>
  <c r="AC43" i="1"/>
  <c r="AB43" i="1"/>
  <c r="W43" i="1"/>
  <c r="AF42" i="1"/>
  <c r="AE42" i="1"/>
  <c r="AD42" i="1"/>
  <c r="AC42" i="1"/>
  <c r="AB42" i="1"/>
  <c r="W42" i="1"/>
  <c r="AF41" i="1"/>
  <c r="AE41" i="1"/>
  <c r="AD41" i="1"/>
  <c r="AC41" i="1"/>
  <c r="AB41" i="1"/>
  <c r="W41" i="1"/>
  <c r="AF40" i="1"/>
  <c r="AE40" i="1"/>
  <c r="AD40" i="1"/>
  <c r="AC40" i="1"/>
  <c r="AB40" i="1"/>
  <c r="W40" i="1"/>
  <c r="AF39" i="1"/>
  <c r="AE39" i="1"/>
  <c r="AD39" i="1"/>
  <c r="AC39" i="1"/>
  <c r="AB39" i="1"/>
  <c r="W39" i="1"/>
  <c r="AF38" i="1"/>
  <c r="AE38" i="1"/>
  <c r="AD38" i="1"/>
  <c r="AC38" i="1"/>
  <c r="AB38" i="1"/>
  <c r="W38" i="1"/>
  <c r="AF37" i="1"/>
  <c r="AE37" i="1"/>
  <c r="AD37" i="1"/>
  <c r="AC37" i="1"/>
  <c r="AB37" i="1"/>
  <c r="W37" i="1"/>
  <c r="AF36" i="1"/>
  <c r="AE36" i="1"/>
  <c r="AD36" i="1"/>
  <c r="AC36" i="1"/>
  <c r="AB36" i="1"/>
  <c r="W36" i="1"/>
  <c r="AF35" i="1"/>
  <c r="AE35" i="1"/>
  <c r="AD35" i="1"/>
  <c r="AC35" i="1"/>
  <c r="AB35" i="1"/>
  <c r="W35" i="1"/>
  <c r="AF34" i="1"/>
  <c r="AE34" i="1"/>
  <c r="AD34" i="1"/>
  <c r="AC34" i="1"/>
  <c r="AB34" i="1"/>
  <c r="W34" i="1"/>
  <c r="AF33" i="1"/>
  <c r="AE33" i="1"/>
  <c r="AD33" i="1"/>
  <c r="AC33" i="1"/>
  <c r="AB33" i="1"/>
  <c r="W33" i="1"/>
  <c r="AF32" i="1"/>
  <c r="AE32" i="1"/>
  <c r="AD32" i="1"/>
  <c r="AC32" i="1"/>
  <c r="AB32" i="1"/>
  <c r="W32" i="1"/>
  <c r="AF31" i="1"/>
  <c r="AE31" i="1"/>
  <c r="AD31" i="1"/>
  <c r="AC31" i="1"/>
  <c r="AB31" i="1"/>
  <c r="W31" i="1"/>
  <c r="AF30" i="1"/>
  <c r="AE30" i="1"/>
  <c r="AD30" i="1"/>
  <c r="AC30" i="1"/>
  <c r="AB30" i="1"/>
  <c r="W30" i="1"/>
  <c r="AF29" i="1"/>
  <c r="AE29" i="1"/>
  <c r="AD29" i="1"/>
  <c r="AC29" i="1"/>
  <c r="AB29" i="1"/>
  <c r="W29" i="1"/>
  <c r="AF28" i="1"/>
  <c r="AE28" i="1"/>
  <c r="AD28" i="1"/>
  <c r="AC28" i="1"/>
  <c r="AB28" i="1"/>
  <c r="W28" i="1"/>
  <c r="AF27" i="1"/>
  <c r="AE27" i="1"/>
  <c r="AD27" i="1"/>
  <c r="AC27" i="1"/>
  <c r="AB27" i="1"/>
  <c r="W27" i="1"/>
  <c r="AF26" i="1"/>
  <c r="AE26" i="1"/>
  <c r="AD26" i="1"/>
  <c r="AC26" i="1"/>
  <c r="AB26" i="1"/>
  <c r="W26" i="1"/>
  <c r="AF25" i="1"/>
  <c r="AE25" i="1"/>
  <c r="AD25" i="1"/>
  <c r="AC25" i="1"/>
  <c r="AB25" i="1"/>
  <c r="W25" i="1"/>
  <c r="AF24" i="1"/>
  <c r="AE24" i="1"/>
  <c r="AD24" i="1"/>
  <c r="AC24" i="1"/>
  <c r="AB24" i="1"/>
  <c r="W24" i="1"/>
  <c r="AF23" i="1"/>
  <c r="AE23" i="1"/>
  <c r="AD23" i="1"/>
  <c r="AC23" i="1"/>
  <c r="AB23" i="1"/>
  <c r="W23" i="1"/>
  <c r="AF22" i="1"/>
  <c r="AE22" i="1"/>
  <c r="AD22" i="1"/>
  <c r="AC22" i="1"/>
  <c r="AB22" i="1"/>
  <c r="W22" i="1"/>
  <c r="AF21" i="1"/>
  <c r="AE21" i="1"/>
  <c r="AD21" i="1"/>
  <c r="AC21" i="1"/>
  <c r="AB21" i="1"/>
  <c r="W21" i="1"/>
  <c r="AF20" i="1"/>
  <c r="AE20" i="1"/>
  <c r="AD20" i="1"/>
  <c r="AC20" i="1"/>
  <c r="AB20" i="1"/>
  <c r="W20" i="1"/>
  <c r="AF19" i="1"/>
  <c r="AE19" i="1"/>
  <c r="AD19" i="1"/>
  <c r="AC19" i="1"/>
  <c r="AB19" i="1"/>
  <c r="W19" i="1"/>
  <c r="AF18" i="1"/>
  <c r="AE18" i="1"/>
  <c r="AD18" i="1"/>
  <c r="AC18" i="1"/>
  <c r="AB18" i="1"/>
  <c r="W18" i="1"/>
  <c r="AF17" i="1"/>
  <c r="AE17" i="1"/>
  <c r="AD17" i="1"/>
  <c r="AC17" i="1"/>
  <c r="AB17" i="1"/>
  <c r="W17" i="1"/>
  <c r="AF16" i="1"/>
  <c r="AE16" i="1"/>
  <c r="AD16" i="1"/>
  <c r="AC16" i="1"/>
  <c r="AB16" i="1"/>
  <c r="W16" i="1"/>
  <c r="AF15" i="1"/>
  <c r="AE15" i="1"/>
  <c r="AD15" i="1"/>
  <c r="AC15" i="1"/>
  <c r="AB15" i="1"/>
  <c r="W15" i="1"/>
  <c r="AF14" i="1"/>
  <c r="AE14" i="1"/>
  <c r="AD14" i="1"/>
  <c r="AC14" i="1"/>
  <c r="AB14" i="1"/>
  <c r="W14" i="1"/>
  <c r="AF13" i="1"/>
  <c r="AE13" i="1"/>
  <c r="AD13" i="1"/>
  <c r="AC13" i="1"/>
  <c r="AB13" i="1"/>
  <c r="W13" i="1"/>
  <c r="AF12" i="1"/>
  <c r="AE12" i="1"/>
  <c r="AD12" i="1"/>
  <c r="AC12" i="1"/>
  <c r="AB12" i="1"/>
  <c r="W12" i="1"/>
  <c r="AF11" i="1"/>
  <c r="AE11" i="1"/>
  <c r="AD11" i="1"/>
  <c r="AC11" i="1"/>
  <c r="AB11" i="1"/>
  <c r="W11" i="1"/>
  <c r="AF10" i="1"/>
  <c r="AE10" i="1"/>
  <c r="AD10" i="1"/>
  <c r="AC10" i="1"/>
  <c r="AB10" i="1"/>
  <c r="W10" i="1"/>
  <c r="AF9" i="1"/>
  <c r="AE9" i="1"/>
  <c r="AD9" i="1"/>
  <c r="AC9" i="1"/>
  <c r="AB9" i="1"/>
  <c r="W9" i="1"/>
  <c r="AG65" i="1" l="1"/>
  <c r="AG46" i="1"/>
  <c r="AG20" i="1"/>
  <c r="AG11" i="1"/>
  <c r="AG55" i="1"/>
  <c r="AG63" i="1"/>
  <c r="AG44" i="1"/>
  <c r="AG52" i="1"/>
  <c r="O38" i="1"/>
  <c r="O20" i="1"/>
  <c r="AG21" i="1"/>
  <c r="AG48" i="1"/>
  <c r="AG61" i="1"/>
  <c r="AG27" i="1"/>
  <c r="O28" i="1"/>
  <c r="O36" i="1"/>
  <c r="AG60" i="1"/>
  <c r="AG10" i="1"/>
  <c r="O14" i="1"/>
  <c r="AG17" i="1"/>
  <c r="AG30" i="1"/>
  <c r="AG62" i="1"/>
  <c r="O12" i="1"/>
  <c r="AG36" i="1"/>
  <c r="AG41" i="1"/>
  <c r="O10" i="1"/>
  <c r="AG23" i="1"/>
  <c r="AG26" i="1"/>
  <c r="AG34" i="1"/>
  <c r="AG50" i="1"/>
  <c r="O26" i="1"/>
  <c r="O16" i="1"/>
  <c r="AG24" i="1"/>
  <c r="AG53" i="1"/>
  <c r="O29" i="1"/>
  <c r="O32" i="1"/>
  <c r="AG56" i="1"/>
  <c r="AG64" i="1"/>
  <c r="AG15" i="1"/>
  <c r="O46" i="1"/>
  <c r="O64" i="1"/>
  <c r="O54" i="1"/>
  <c r="AG35" i="1"/>
  <c r="AG51" i="1"/>
  <c r="O30" i="1"/>
  <c r="AG59" i="1"/>
  <c r="O62" i="1"/>
  <c r="O43" i="1"/>
  <c r="AG13" i="1"/>
  <c r="AG31" i="1"/>
  <c r="O22" i="1"/>
  <c r="O9" i="1"/>
  <c r="AG43" i="1"/>
  <c r="O66" i="1"/>
  <c r="O51" i="1"/>
  <c r="AG49" i="1"/>
  <c r="O59" i="1"/>
  <c r="AG57" i="1"/>
  <c r="AG39" i="1"/>
  <c r="O13" i="1"/>
  <c r="AG47" i="1"/>
  <c r="AG19" i="1"/>
  <c r="AG29" i="1"/>
  <c r="O34" i="1"/>
  <c r="AG14" i="1"/>
  <c r="AG37" i="1"/>
  <c r="O61" i="1"/>
  <c r="AG58" i="1"/>
  <c r="O24" i="1"/>
  <c r="O50" i="1"/>
  <c r="O68" i="1"/>
  <c r="AG66" i="1"/>
  <c r="AG18" i="1"/>
  <c r="AG25" i="1"/>
  <c r="O52" i="1"/>
  <c r="AG67" i="1"/>
  <c r="O49" i="1"/>
  <c r="O57" i="1"/>
  <c r="O18" i="1"/>
  <c r="O37" i="1"/>
  <c r="O47" i="1"/>
  <c r="O25" i="1"/>
  <c r="AG40" i="1"/>
  <c r="O42" i="1"/>
  <c r="AG45" i="1"/>
  <c r="O67" i="1"/>
  <c r="AG9" i="1"/>
  <c r="O35" i="1"/>
  <c r="O45" i="1"/>
  <c r="AG68" i="1"/>
  <c r="O41" i="1"/>
  <c r="AG33" i="1"/>
  <c r="O21" i="1"/>
  <c r="O48" i="1"/>
  <c r="O53" i="1"/>
  <c r="O58" i="1"/>
  <c r="O19" i="1"/>
  <c r="AG54" i="1"/>
  <c r="O56" i="1"/>
  <c r="O15" i="1"/>
  <c r="O31" i="1"/>
  <c r="O55" i="1"/>
  <c r="O60" i="1"/>
  <c r="O65" i="1"/>
  <c r="O11" i="1"/>
  <c r="AG16" i="1"/>
  <c r="O27" i="1"/>
  <c r="AG32" i="1"/>
  <c r="O63" i="1"/>
  <c r="AG12" i="1"/>
  <c r="O23" i="1"/>
  <c r="AG28" i="1"/>
  <c r="O39" i="1"/>
  <c r="AG42" i="1"/>
  <c r="O44" i="1"/>
  <c r="O17" i="1"/>
  <c r="AG22" i="1"/>
  <c r="O33" i="1"/>
  <c r="AG38" i="1"/>
  <c r="O40" i="1"/>
  <c r="T69" i="1" l="1"/>
  <c r="U69" i="1"/>
  <c r="V69" i="1"/>
  <c r="X69" i="1"/>
  <c r="Y69" i="1"/>
  <c r="Z69" i="1"/>
  <c r="AA69" i="1"/>
  <c r="S69" i="1"/>
  <c r="C69" i="1"/>
  <c r="AB69" i="1" l="1"/>
  <c r="AF69" i="1"/>
  <c r="AD69" i="1"/>
  <c r="AE69" i="1"/>
  <c r="AC69" i="1"/>
  <c r="W69" i="1"/>
  <c r="AG69" i="1" l="1"/>
  <c r="U70" i="1" l="1"/>
  <c r="V70" i="1"/>
  <c r="X70" i="1"/>
  <c r="Y70" i="1"/>
  <c r="Z70" i="1"/>
  <c r="AA70" i="1"/>
  <c r="S70" i="1"/>
  <c r="C70" i="1"/>
  <c r="AB70" i="1" l="1"/>
  <c r="W70" i="1" l="1"/>
  <c r="AG70" i="1" l="1"/>
  <c r="AF70" i="1"/>
  <c r="AE70" i="1"/>
  <c r="AC70" i="1" l="1"/>
  <c r="T70" i="1" l="1"/>
  <c r="AD70" i="1"/>
</calcChain>
</file>

<file path=xl/sharedStrings.xml><?xml version="1.0" encoding="utf-8"?>
<sst xmlns="http://schemas.openxmlformats.org/spreadsheetml/2006/main" count="698" uniqueCount="280">
  <si>
    <t>AM/OI/OIR POCU</t>
  </si>
  <si>
    <t>Nr. crt.</t>
  </si>
  <si>
    <t>Numar apel</t>
  </si>
  <si>
    <t>CodSMIS</t>
  </si>
  <si>
    <t>Titlu proiect</t>
  </si>
  <si>
    <t>Rata de cofinanțare UE (%)</t>
  </si>
  <si>
    <t>Regiune implementare proiect</t>
  </si>
  <si>
    <t>Valoarea ELIGIBILĂ a proiectului  (LEI)</t>
  </si>
  <si>
    <t>Cheltuieli neeligibile</t>
  </si>
  <si>
    <t xml:space="preserve">Total valoare proiect </t>
  </si>
  <si>
    <t>Stadiu proiect:  contract semnat, în implementare,  reziliat, finalizat</t>
  </si>
  <si>
    <t xml:space="preserve">Finanțare acordată </t>
  </si>
  <si>
    <t>Contribuția proprie a beneficiarului Lider parteneriat/Parteneri</t>
  </si>
  <si>
    <t>Buget național</t>
  </si>
  <si>
    <t>TOTAL OIR BI</t>
  </si>
  <si>
    <t xml:space="preserve">Lider </t>
  </si>
  <si>
    <t>Parteneri</t>
  </si>
  <si>
    <t>Prioritate de investiţii</t>
  </si>
  <si>
    <t>CUI LIDER</t>
  </si>
  <si>
    <t>Abreviere judet implementare proiect</t>
  </si>
  <si>
    <t>FSE+</t>
  </si>
  <si>
    <t>NA</t>
  </si>
  <si>
    <t>FEDR</t>
  </si>
  <si>
    <t>TOTAL FEDR si FSE+</t>
  </si>
  <si>
    <t>in implementare</t>
  </si>
  <si>
    <t>OIR BI</t>
  </si>
  <si>
    <t>P1.Dezvoltarea locală plasată sub responsabilitatea comunității</t>
  </si>
  <si>
    <t>Sprijin pregatitor pentru elaborare SDL - Asociatia ”GRUP ACȚIUNE LOCALĂ BUCUREȘTI SECTOR 2”</t>
  </si>
  <si>
    <t>Sprijin pregatitor pentru elaborarea Strategiei de Dezvoltare Locala a Zonelor Urbane Marginalizate de pe raza Sectorului 4 Bucuresti</t>
  </si>
  <si>
    <t>ASOCIATIA "GRUP DE ACTIUNE LOCALA BUCURESTI SECTOR 2"</t>
  </si>
  <si>
    <t>ASOCIATIA GANDIM SI ACTIONAM LOCAL IN SECTORUL 4</t>
  </si>
  <si>
    <t>finalizat</t>
  </si>
  <si>
    <t>B</t>
  </si>
  <si>
    <t>AB,AG,AR,B,BC,BH,BN,BR,BT,BV,BZ,CJ,CL,CS,CT,CV,DB,DJ,GJ,GL,GR,HD,HR,IF,IL,IS,MH,MM,MS,NT,OT,PH,SB,SJ,SM,SV,TL,TM,TR,VL,VN,VS</t>
  </si>
  <si>
    <t>Bucureşti-Ilfov</t>
  </si>
  <si>
    <t>Bucureşti-Ilfov,Centru,Nord-Est,Nord-Vest,Sud-Est,Sud-Muntenia,Sud-Vest Oltenia,Vest</t>
  </si>
  <si>
    <t>Fonduri UE 
[FSE+]</t>
  </si>
  <si>
    <t>Fonduri UE
[FEDR]</t>
  </si>
  <si>
    <t>Fonduri UE
[FSE+ si FEDR]</t>
  </si>
  <si>
    <t>LISTA PROIECTELOR CONTRACTATE - Program Incluziune și Demnitate Socială [FSE+, FEDR și multifond]</t>
  </si>
  <si>
    <t xml:space="preserve">Obiectiv specific </t>
  </si>
  <si>
    <t>Rezumat proiect</t>
  </si>
  <si>
    <t>Cod interventie</t>
  </si>
  <si>
    <t>ESO4.11_Lărgirea accesului egal și în timp util la servicii de calitate, sustenabile și la prețuri accesibile, inclusiv servicii care promovează accesul la locuințe și îngrijire orientată către persoane, inclusiv asistență medicală Modernizarea sistemelor de protecție socială, inclusiv promovarea accesului la protecție socială, acordând o atenție deosebită copiilor și grupurilor defavorizate Îmbunătățirea accesibilității, inclusiv pentru persoanele cu dizabilități, precum și a eficacității și rezilienței sistemelor de sănătate și a serviciilor de îngrijire pe termen lung</t>
  </si>
  <si>
    <t>169_OP4</t>
  </si>
  <si>
    <t xml:space="preserve">Obiectivul general al proiectului il reprezinta continuarea implementarii in Sectorul 4 Municipiul Bucuresti a mecanismului de Dezvoltare Locala plasata sub Responsabilitatea Comunitatii (DLRC) propus pentru perioada de programare 2021- 2027, in vederea combaterii saraciei si a excluziunii sociale, in zonele urbane marginalizate (ZUM) de la nivelul sectorului, prin stimularea implicarii comunitatilor in dezvoltarea locala, elaborarea si implementarea unei strategii integrate de dezvoltare locala. 
</t>
  </si>
  <si>
    <t>Data de începere a proiectului</t>
  </si>
  <si>
    <t>Data de finalizare a proiectului</t>
  </si>
  <si>
    <t>P3.Protejarea dreptului la demnitate socială</t>
  </si>
  <si>
    <t xml:space="preserve">Cresterea incluziunii economice si sociale a comunitatile marginalizate din Municipiul Bucuresti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 </t>
  </si>
  <si>
    <t>reziliat</t>
  </si>
  <si>
    <t>ESO4.1_Îmbunătățirea accesului la piața muncii și măsuri de activare pentru toate persoanele aflate în căutarea unui loc de muncă, în special pentru tineri, îndeosebi prin
implementarea Garanței pentru tineret, pentru șomerii de lungă durată și grupurile defavorizate de pe piața muncii și pentru persoanele inactive, precum și prin promovarea desfășurării de
activități independente și a economiei sociale</t>
  </si>
  <si>
    <t>ASOCIATIA "PATRONATUL TINERILOR INTREPRINZATORI DIN ROMANIA"</t>
  </si>
  <si>
    <t>CONSILIUL NATIONAL AL INTREPRINDERILOR PRIVATE MICI SI MIJLOCII DIN ROMANIA-5541651/BLOCUL NATIONAL SINDICAL BNS-7137227</t>
  </si>
  <si>
    <t>OBIECTIVUL GENERAL al proiectului este reprezentat de incurajarea economiei sociale prin sprijinirea infiintarii de intreprinderi sociale in mediul rural din regiunea Bucuresti-Ilfov, in vederea integrarii pe piata fortei de munca a persoanelor aflate in cautarea unui loc de munca si a persoanelor vulnerabile din mediul rural. Crearea si consolidarea a minim 10 parteneriate cu stakeholderi relevanti pentru domeniul proiectului,
care vor sustine dezvoltarea economiei sociale la nivelul regiunilor de implementare a proiectului; - Organizarea de cursuri de formare profesionala in vederea imbunatatirii
competentelor antreprenoriale in economia sociala pentru un numar de minim 132 de persoane care doresc sa infiinteze intreprinderi sociale in mediul rural; - Selectarea unui
numar de 34 de planuri de afaceri care vor beneficia de ajutor de minimis in vederea infiintarii de intreprinderi sociale in mediul rural in regiunea Bucuresti-Ilfov; - Furnizarea de
servicii de consiliere si mentorat pentru cele 34 persoane selectate in vederea implementarii planurilor de afaceri, completand cunostintele si aptitudinile dobandite de acestea in cadrul formarii derulate anterior; - Infiintarea, demararea si monitorizarea activitatii celor 34 de intreprinderi sociale finantate prin schema de minimis; - Decontarea sumelor aferente implementarii planurilor de afaceri pentru cele 34 de intreprinderi sociale</t>
  </si>
  <si>
    <t>B, IF</t>
  </si>
  <si>
    <t>104_OP4</t>
  </si>
  <si>
    <t>ASOCIAŢIA DE DEZVOLTARE ŞI INOVARE SOCIALĂ PENTRU TINERET ŞI PERSOANE DIN GRUPURI VULNERABILE ASIST</t>
  </si>
  <si>
    <t>Obiectivul general al proiectului este de sustinere a antreprenoriatului si a mangementului din domeniul economiei sociale, prin facilitarea accesului a cel putin 140 de persone
din diferite categorii de persoane care doresc sa infiinteze intreprinderi sociale, la masuri integrate, inovative si personalizate, pentru dezvoltarea competentelor
antreprenoriale si manageriale sociale si pentru sprijinirea si infiintarea a 21 de intreprinderi sociale auto-sustenabile, avand ca scop crearea a cel putin 84 de noi locuri de
munca, la nivelul regiunii mai dezvoltate Bucuresti-Ilfov, in mediul rural.</t>
  </si>
  <si>
    <t>ASOCIATIA PENTRU DEZVOLTARE SI PROMOVARE SOCIO - ECONOMICA - CATALACTICA</t>
  </si>
  <si>
    <t>Obiectivul general al proiectului este promovarea antreprenoriatului social și integrarea pe piața muncii a 136 de persoane în 34 de întreprinderi sociale (IS) în mediul rural din
regiunea București-Ilfov, în special pentru tineri, precum și a altor persoane din grupuri vulnerabile și prin consolidarea capacității de funcționare auto-sustenabila a IS create.
Prin intermediul IS create dorim să contribuim la sporirea investițiilor în antreprenoriatul social, dar și la dezvoltarea durabila a comunităților rurale locale, la stimularea
economiei locale și la regenerarea comunităților rurale prin crearea de locuri de munca.</t>
  </si>
  <si>
    <t>ASOCIATIA ,,SFANTUL STELIAN"</t>
  </si>
  <si>
    <t>ASOCIATIA PENTRU DEZVOLTAREA ANTREPRENORIATULUI FEMININ</t>
  </si>
  <si>
    <t>Incluziune socială pentru persoane cu dizabilități prin tehnologii asistive și de acces-TECH ASSIST</t>
  </si>
  <si>
    <t>AUTORITATEA NATIONALA PENTRU PROTECTIA DREPTURILOR PERSOANELOR CU DIZABILITATI</t>
  </si>
  <si>
    <t>P7.Sprijin pentru persoanele cu dizabilități</t>
  </si>
  <si>
    <t xml:space="preserve">RSO4.3_Promovarea incluziunii socio-economice a comunităților marginalizate, a gospodăriilor cu venituri reduse și a grupurilor dezavantajate, inclusiv a persoanelor cu nevoi speciale, prin acțiuni integrate care să vizeze locuințele și serviciile sociale &amp; ESO4.11_Lărgirea accesului egal și în timp util la servicii de calitate, sustenabile și la prețuri accesibile, inclusiv servicii care promovează accesul la locuințe și îngrijire orientată către persoane, inclusiv asistență medicală Modernizarea sistemelor de protecție socială, inclusiv promovarea accesului la protecție socială, acordând o atenție deosebită copiilor și grupurilor defavorizate Îmbunătățirea accesibilității, inclusiv pentru persoanele cu dizabilități, precum și a eficacității și rezilienței sistemelor de sănătate și a serviciilor de îngrijire pe termen lung
</t>
  </si>
  <si>
    <t>MINISTERUL MUNCII SI SOLIDARITATII SOCIALE-4266669</t>
  </si>
  <si>
    <t xml:space="preserve">Creșterea incluziunii socio-economice a persoanelor cu dizabilități pentru un parcurs de viață independentă prin facilitarea accesului la tehnologii asistive și de acces, protecție socială, inclusiv promovarea accesului la protecție socială, acordând o atenție  deosebită copiilor și grupurilor defavorizate 
</t>
  </si>
  <si>
    <t>AB,AG,AR,B,CJ,CT,IS,VL</t>
  </si>
  <si>
    <t>Sprijin pentru funcționarea Asociației Gandim si Actionam Local in Sectorul 4 in vederea implementarii Strategiei de Dezvoltare Locala</t>
  </si>
  <si>
    <t>Obiectivul general al proiectului este de a sprijini Asociatia Gandim si Actionam Local in Sectorul 4 in vederea gestionarii eficiente a fondurilor alocate prin Strategia de
Dezvoltare Locala, prin aprobarea unor propuneri de proiecte mature care sa contribuie la reducerea pana in anul 2029 a numarului de persoane aflate in risc de saracie si
excluziune sociala in teritoriul vizat de Strategia de Dezvoltare Locala, alaturi de imbunatatirea calitatii vietii, cresterea coeziunii sociale, imbunatatirea mediului de viata si
cresterea economica in teritoriul SDL.</t>
  </si>
  <si>
    <t>AS - Antreprenoriat pentru Sat -Program de Dezvoltare a Antreprenoriatului Social în Mediul Rural în Regiunea Bucuresti Ilfov</t>
  </si>
  <si>
    <t>ECO RURAL CONSULTING S.R.L._</t>
  </si>
  <si>
    <t>ASOCIATIA BASARABII_30667058/Asociatia "Acoperamantul Maicii Domnului"_17924855</t>
  </si>
  <si>
    <t>Obiectivul general al proiectului este dezvoltarea antreprenoriatului social prin înființarea a 34 de structuri de economie socială în mediul rural, pentru a asigura integrarea pe piața muncii a 136 de persoane. Prin activitatile desfasurate proiectul isi propune sa infiinteze 34 de entitati de economie sociala in regiunea Bucuresti Ilfov si sa asigure cadrul necesar
functionarii acestora pentru o perioada de cel putin 13 luni cu un efect pozitiv pe termen lung.</t>
  </si>
  <si>
    <t>Dezvoltare Durabilă Sector 2: Parteneriat și Acțiune Locală</t>
  </si>
  <si>
    <t>P5.Reducerea disparităților dintre copiii la risc de sărăcie și/sau excluziune socială și ceilalți copii</t>
  </si>
  <si>
    <t>P6.Servicii de suport pentru persoane vârstnice</t>
  </si>
  <si>
    <t>OBIECTIVUL GENERAL Obiectivul general al proiectului este de a contribui la consolidarea capacității actorilor locali de a dezvolta și implementa operațiuni în cadrul Strategiilor de Dezvoltare Locală, având ca scop facilitarea accesului egal și în timp util la servicii de calitate, sustenabile și la prețuri accesibile, conform obiectivului specific al programului ESO4.11.</t>
  </si>
  <si>
    <t>ECO-START Întreprinderi Sociale Sustenabile</t>
  </si>
  <si>
    <t>Obiectivul general al proiectului este dezvoltarea economiei sociale prin infiintarea de 34 intreprinderi sociale in  mediul rural din regiunea de dezvoltare Bucuresti-Ilfov, respectiv in judetul Ilfov si prin imbunatatirea competentelor antreprenoriale in economia sociala a unui numar de 132 persoane din mediul rural, dezvoltarea  de activitati independente si imbunatatirea accesului pe piata muncii pentru persoane aflate in cautarea unui loc de munca si persoane inactive prin crearea de 145 locuri de munca dintre care 41 locuri vor fi persoane vulnerabile din mediul rural.
 Obiectivul general al proiectului  se incadreaza in prevederile „Strategiei nationale privind incluziunea sociala si reducerea saraciei pentru perioada 2022-2027”  ca numarul de persoane expuse riscului de sărăcie sau excluziune socială să fie redus cu cel puțin 7% in 2027  față de anul 2020 prin  consolidarea și sprijinirea antreprenoriatului social și a economiei sociale. Concret proiectul va contribui la indepl</t>
  </si>
  <si>
    <t>IF</t>
  </si>
  <si>
    <t>SUSTENABILITATE RURALA - BI</t>
  </si>
  <si>
    <t>Obiectivul general al proiectului este dezvoltarea economiei sociale prin infiintarea de intreprinderi sociale si crearea de noi locuri de munca în mediul rural din  REGIUNEA BI. De asemenea, se vizeaza si îmbunatatirea nivelului de competente manageriale si antreprenoriale in economie sociala a persoanelor care intentioneaza sa isi infiinteze o intreprindere sociala in mediul rural. Astfel, se are in vedere promovarea antreprenoriatului social si a ocuparii pe cont propriu in REGIUNEA BI prin dezvoltarea unui program in 2 dimensiuni
1. Dezvoltarea competentelor antreprenoriale in economie sociala prin: 
	formare profesionala in economia sociala: curs specializare ”Antreprenor in economie sociala” Cod COR 112032 pt  135 persoane. 
	servicii de consiliere/consultanta/mentorat in economie sociala pt 135 persoane
Din totalul GT- 135 persoane, minim 41 persoane (30,37%) fac parte din grupuri vulnerabile din mediu rural (persoane dezavantajate/ defavorizate pe piața mu</t>
  </si>
  <si>
    <t>154, 158</t>
  </si>
  <si>
    <t>Familia la puterea 3 - Servicii de prevenire a separarii copilului de familie</t>
  </si>
  <si>
    <t>DIRECTIA GENERALA DE ASISTENTA SOCIALA SI PROTECTIA COPILULUI SECTOR 3</t>
  </si>
  <si>
    <t>DIRECTIA GENERALA DE ASISTENTA SOCIALA A MUNICIPIULUI BUCURESTI-15531230</t>
  </si>
  <si>
    <t>Dezvoltarea unui program integrat de servicii la nivelul comunității sectorului 3 al Municipiului București, pe parcursul a minim 34 de luni, care să contribuie la reducerea riscului de separare de familie pentru un număr de minim 270 de copii</t>
  </si>
  <si>
    <t>Copii, familie, comunitate - un model inovativ pentru prevenirea separarii copiilor de parinti si pentru reintegrarea copiilor in familie in sectorul 1 al municipiului Bucuresti</t>
  </si>
  <si>
    <t>ASOCIATIA SOS SATELE COPIILOR ROMANIA</t>
  </si>
  <si>
    <t>DIRECTIA GENERALA DE ASISTENTA SOCIALA SI PROTECTIA COPILULUI SECTOR 1-15318810</t>
  </si>
  <si>
    <t>Reducerea numărului de copii în sistemul de protecție a copilului din sectorul 1 prin furnizarea de servicii de prevenire a separării copiilor de părinți si de servicii pentru susținerea reintegrării copiilor in familie. Proiectul se aliniază direct cu obiectivul specific ESO4.11, contribuind la "Lărgirea accesului egal și în timp util la servicii de calitate, sustenabile și la prețuri accesibile". Prin furnizarea de servicii de prevenire a separării copiilor de părinți și de susținere a reintegrării copiilor în familie, proiectul asigură accesul la servicii esențiale pentru familiile vulnerabile din sectorul 1 al municipiului București.
Contribuția la prioritatea P05: Proiectul abordează direct reducerea disparităților dintre copiii expuși riscului de sărăcie și/sau excluziune socială și ceilalți copii, prin intervenții specifice orientate către familiile vulnerabile din sectorul 1 al municipiului București.
Efecte pozitive pe termen lung:
a) Prevenirea instituționalizării: Proiectul</t>
  </si>
  <si>
    <t>Copii, familie, comunitate - un model inovativ pentru prevenirea separarii copiilor de parinti si pentru reintegrarea copiilor in familie in sectorul 2 al municipiului Bucuresti</t>
  </si>
  <si>
    <t>DIRECTIA GENERALA DE ASISTENTA SOCIALA SI PROTECTIA COPILULUI SECTOR 2-17093691</t>
  </si>
  <si>
    <t>Reducerea numărului de copii în sistemul de protecție a copilului din sectorul 2 prin furnizarea de servicii de prevenire a separării copiilor de părinți si de servicii pentru susținerea reintegrării copiilor in familie. 
Proiectul se aliniază direct cu obiectivul specific ESO4.11, contribuind la "Lărgirea accesului egal și în timp util la servicii de calitate, sustenabile și la prețuri accesibile". Prin furnizarea de servicii de prevenire a separării copiilor de părinți și de susținere a reintegrării copiilor în familie, proiectul asigură accesul la servicii esențiale pentru familiile vulnerabile din sectorul 2 al municipiului București.
Contribuția la prioritatea P05: Proiectul abordează direct reducerea disparităților dintre copiii expuși riscului de sărăcie și/sau excluziune socială și ceilalți copii, prin intervenții specifice orientate către familiile vulnerabile din sectorul 2 al municipiului București.
Efecte pozitive pe termen lung:
a) Prevenirea instituționalizării: Proiectul</t>
  </si>
  <si>
    <t>E-FAMILY FINE – Focus pe Asistență în Managementul Integrității și Legăturilor de Identitate Familială prin Integrarea Nevoilor Emoționale</t>
  </si>
  <si>
    <t>ASOCIATIA HERCULES</t>
  </si>
  <si>
    <t>DIRECTIA ASISTENTA SOCIALA-26528191</t>
  </si>
  <si>
    <t>Obiectivul general al proiectului E-FAMILY FINE - Focus pe Asistență în Managementul Integrității și Legăturilor de Identitate Familială prin Integrarea Nevoilor Emoționale, vizează măsuri complexe și personalizate, implementate de P0 Asociația Hercules și P1 Direcția Asistență Socială Buftea, de îmbunătățire a situației copiilor care trăiesc în sărăcie la risc de separare de familiei, vizând un număr de minim 278 de copii (EECO06), dintre care 30 copii (10,79%) de etnie romă (EECO06.01), cu domiciliul în orașul Buftea, jud. Ilfov, regiunea mai dezvoltată București-Ilfov, în decursul a 36 de luni de proiect, perioada de furnizare a serviciilor de sprijin pentru prevenirea separării copilului de familie fiind de minim 18 luni pentru minim 70% din total grup țintă, minim 250 copii (89,93%) având situația ameliorată ca urmare a măsurilor proiectului (6S1).
Obiectivul General se află în corelare și contribuie la îndeplinirea Obiectivelor Planului Național de Acțiune pentru implementarea Ga</t>
  </si>
  <si>
    <t>Interventii integrate in comunitate pentru copii si familii aflati in situatie de risc</t>
  </si>
  <si>
    <t>ORGANIZATIA SALVATI COPIII</t>
  </si>
  <si>
    <t>Obiectiv general: Creșterea accesului la servicii comunitare pentru copiii și familiile care trăiesc în sărăcie din sectorul 2 al Municipiului București în vederea prevenirii separării copiilor de familie, reducerii numărului intrărilor în sistemul de protecție specială și reintegrării în familie a copiilor pentru care este deja instituită o măsură de protecție specială. 
Obiectivul general este corespondent ESO4.11. Lărgirea accesului egal și în timp util la servicii de calitate, sustenabile și la prețuri accesibile, inclusiv servicii care promovează accesul la locuințe și îngrijire orientată către persoane, inclusiv asistență medicală Modernizarea sistemelor de protecție socială, inclusiv promovarea accesului la protecție socială, acordând o atenție deosebită copiilor și grupurilor defavorizate.</t>
  </si>
  <si>
    <t>Centrul de zi pentru consiliere și sprijin pentru părinți și copii Nemo</t>
  </si>
  <si>
    <t>Fundatia Estuar</t>
  </si>
  <si>
    <t>ASOCIATIA FOUR CHANGE-30064634,DIRECTIA GENERALA DE ASISTENTA SOCIALA SI PROTECTIA COPILULUI 6-17300924</t>
  </si>
  <si>
    <t>Obiectivul general al proiectului este cresterea accesului si participarii unui numar de 270 de copii din sectorul 6, Bucuresti, din care 255 de copii aflati in situatii de risc de separare de familie si 15 copii din sistemul de protectie speciala, la servicii comunitare integrate de sprijin in vederea prevenirii separarii de familie si facilitarii reintegrarii acestora in mediul familial si comunitar. Astfel, cei 255 de copiii in risc de separare de familie si cei 15 copii cu masura de protectie speciala din Bucuresti, sectorul 6, vor beneficia de sprijin complex prin consiliere psihologica, suport emotional, interventii cu caracter terapeutic, asistenta si terapii de recuperare pentru copii, suport pentru dezvoltarea abilitatilor de viata independenta, activitati de socializare si petrecere a timpului liber, reintegrare familiala si comunitara, informare si consiliere juridica pentru parinti, tutori si apartinatori, activitati de orientare vocationala pentru copii, dar si parinti.</t>
  </si>
  <si>
    <t>Impreuna in familie - Servicii comunitare integrate pentru copii vulnerabili si familiile lor</t>
  </si>
  <si>
    <t>Obiectiv general: 
Creșterea accesului la servicii comunitare pentru copiii și familiile care trăiesc în sărăcie şi copiii din sistemul de protecţie specială din sectorul 1 al Municipiului București în vederea prevenirii separării copiilor de familie, reducerii numărului intrărilor în sistemul de protecție specială și reintegrării în familie a copiilor pentru care este deja instituită o măsură de protecție specială. 
Obiectivul general este corespondent ESO4.11. Lărgirea accesului egal și în timp util la servicii de calitate, sustenabile și la prețuri accesibile, inclusiv servicii care promovează accesul la locuințe și îngrijire orientată către persoane, inclusiv asistență medicală Modernizarea sistemelor de protecție socială, inclusiv promovarea accesului la protecție socială, acordând o atenție deosebită copiilor și grupurilor defavorizate Îmbunătățirea accesibilității, inclusiv pentru persoanele cu dizabilități, precum și a eficacității și rezilienței sistemelor de sănătate și a ser</t>
  </si>
  <si>
    <t>Împreună in familie - Program pentru reintegrarea familială si prevenirea  separării copiilor din Sectorul 2</t>
  </si>
  <si>
    <t>ASOCIATIA FOUR CHANGE-30064634,DIRECTIA GENERALA DE ASISTENTA SOCIALA SI PROTECTIA COPILULUI SECTOR 2-17093691</t>
  </si>
  <si>
    <t>Obiectivul general al proiectului este cresterea accesului si participarii unui numar de 270 de copii din sectorul 2, Bucuresti, din care 255 de copii aflati in situatii de risc de separare de familie si 15 copii din sistemul de protectie speciala, la servicii comunitare integrate de sprijin in vederea prevenirii separarii de familie si facilitarii reintegrarii acestora in mediul familial si comunitar. Astfel, cei 255 de copiii in risc de separare de familie si cei 15 copiii cu masura de protectie speciala din Bucuresti, sectorul 2, vor beneficia de sprijin complex prin consiliere psihologica, suport emotional, interventii cu caracter terapeutic, asistenta si terapii de recuperare pentru copii, suport pentru dezvoltarea abilitatilor de viata independenta, activitati de socializare si petrecere a timpului liber, reintegrare familiala si comunitara, informare si consiliere juridica pentru parinti, tutori si apartinatori, activitati de orientare vocationala pentru copii, dar si parinti.</t>
  </si>
  <si>
    <t>Prevenirea separarii copiilor prin servicii comunitare integrate</t>
  </si>
  <si>
    <t>DIRECTIA GENERALA DE ASISTENTA SOCIALA A MUNICIPIULUI BUCURESTI-15531230,DIRECTIA GENERALA DE ASISTENTA SOCIALA SI PROTECTIA COPILULUI SECTOR 3-16762836</t>
  </si>
  <si>
    <t>OG: Creșterea accesului la servicii comunitare pentru copiii și familiile care trăiesc în sărăcie din sectorul 3 al Municipiului București în vederea prevenirii separării copiilor de familie.
Obiectivul general este corespondent ESO4.11. Lărgirea accesului egal și în timp util la servicii de calitate, sustenabile și la prețuri accesibile, inclusiv servicii care promovează accesul la locuințe și îngrijire orientată către persoane, inclusiv asistență medicală Modernizarea sistemelor de protecție socială, inclusiv promovarea accesului la protecție socială, acordând o atenție deosebită copiilor și grupurilor defavorizate Îmbunătățirea accesibilității, inclusiv pentru persoanele cu dizabilități, precum și a eficacității și rezilienței sistemelor de sănătate și a serviciilor de îngrijire pe termen lung (FSE+) al PIDS.
Prezentul proiect valorifică experiențele complementare ale Organizației Salvați Copiii (S), DGASPC Sector 3 (P1) și DGASMB (P2) în derularea de programe anterioare de preve</t>
  </si>
  <si>
    <t>Servicii  comunitare integrate – Centrul de zi pentru copii aflati in situatie de risc de separare de parinti Belvedere</t>
  </si>
  <si>
    <t>DIRECTIA GENERALA DE ASISTENTA SOCIALA SI PROTECTIA COPILULUI 6-17300924</t>
  </si>
  <si>
    <t>Obiectiv general: Creșterea accesului la servicii comunitare pentru copiii și familiile care trăiesc în sărăcie şi copiii din sistemul de protecţie specială din sectorul 6 al Municipiului București în vederea prevenirii separării copiilor de familie, reducerii numărului intrărilor în sistemul de protecție specială și reintegrării în familie a copiilor pentru care este deja instituită o măsură de protecție specială. Obiectivul general este corespondent ESO4.11. Lărgirea accesului egal și în timp util la servicii de calitate, sustenabile și la prețuri accesibile, inclusiv servicii care promovează accesul la locuințe și îngrijire orientată către persoane, inclusiv asistență medicală Modernizarea sistemelor de protecție socială, inclusiv promovarea accesului la protecție socială, acordând o atenție deosebită copiilor și grupurilor defavorizate Îmbunătățirea accesibilității, inclusiv pentru persoanele cu dizabilități, precum și a eficacității și rezilienței sistemelor de sănătate.</t>
  </si>
  <si>
    <t>ChildHub 5 – Sprijin comunitar pentru protecția copiilor și familiilor din Sectorul 5  în vederea prevenirii separării  prin Servicii Comunitare Integrate</t>
  </si>
  <si>
    <t>DIRECTIA GENERALA DE ASISTENTA SOCIALA SI PROTECTIA COPILULUI SECTOR 5</t>
  </si>
  <si>
    <t>Obiectivul general al proiectului  consta in reducerea riscului de saracie si excluziune sociala precum si imbunatatire a calitatii vietii a 270 de copii din care 28 de etnie roma si 35 cu dizabilitati/CES/TLS cu varsta pana in 18 ani, aflati in situatie de risc de separare de familie si excluziune sociala, prin furnizarea de servicii si masuri de sprijin alternative inovatoare in sectorul 5, precum si imbunatatirea  sprijinului acordat tinerilor pentru dezvoltarea deprinderilor de viata independenta. Proiectul este relevant fata de obiectivul specific al programului POIDS si al apelului, prioritatea P05, obiectivul specific ESO4.11., actiunea 5.4 FSE+, prin masurile inovative de crestere a calitatii vietii care contribuie la reducerea deprivarii materiale care afecteaza copiii (inclusiv prin sprijinirea familiilor monoparentale) din grupul tinta si a familiilor acestora prin furnizarea de servicii sociale integrate.</t>
  </si>
  <si>
    <t>P4.Sprijinirea comunităților rurale fără acces sau cu acces limitat la serviciile sociale</t>
  </si>
  <si>
    <t>ESO4.11 - Operatiune compozita 4.1, 4.2 si 4.3</t>
  </si>
  <si>
    <t>Sprijinirea comunităților rurale fără acces sau cu acces limitat la serviciile sociale</t>
  </si>
  <si>
    <t>MINISTERUL MUNCII,  FAMILIEI, TINERETULUI SI SOLIDARITATII SOCIALE</t>
  </si>
  <si>
    <t>AGENTIA NATIONALA PENTRU PLATI SI INSPECTIE SOCIALA-24708439,MINISTERUL EDUCATIEI SI CERCETARII-13729380,MINISTERUL SANATATII-4266456</t>
  </si>
  <si>
    <t>Obiectivul general al proiectului îl reprezintă creșterea incluziunii sociale și reducerea sărăciei prin dezvoltarea serviciilor comunitare integrate în 2.000 de comunități marginalizate din mediul rural</t>
  </si>
  <si>
    <t>127, 154, 158, 162, 56</t>
  </si>
  <si>
    <t>Rețeaua APP – Suport pentru o viață independentă în comunitate pentru persoanele cu dizabilități</t>
  </si>
  <si>
    <t>DIRECŢIA GENERALĂ DE ASISTENŢĂ SOCIALĂ ŞI PROTECŢIA COPILULUI VRANCEA"-17101530,DIRECTIA GENERALA DE ASISTENTA SOCIALA SI PROTECTIA COPILULUI - IALOMITA-9670462,DIRECTIA GENERALA DE ASISTENTA SOCIALA SI PROTECTIA COPILULUI ARGES-9742496,DIRECTIA GENERALA DE ASISTENTA SOCIALA SI PROTECTIA COPILULUI BACAU-8550000,DIRECTIA GENERALA DE ASISTENTA SOCIALA SI PROTECTIA COPILULUI BOTOSANI-17093020,DIRECTIA GENERALA DE ASISTENTA SOCIALA SI PROTECTIA COPILULUI BUZAU-17091470,DIRECTIA GENERALA DE ASISTENTA SOCIALA SI PROTECTIA COPILULUI CALARASI-17157183,DIRECTIA GENERALA DE ASISTENTA SOCIALA SI PROTECTIA COPILULUI CONSTANTA-16762887,DIRECTIA GENERALA DE ASISTENTA SOCIALA SI PROTECTIA COPILULUI DOLJ-17104359,DIRECTIA GENERALA DE ASISTENTA SOCIALA SI PROTECTIA COPILULUI MURES-9719809,DIRECTIA GENERALA DE ASISTENTA SOCIALA SI PROTECTIA COPILULUI NEAMT-9648872,DIRECTIA GENERALA DE ASISTENTA SOCIALA SI PROTECTIA COPILULUI OLT-9746625,DIRECTIA GENERALA DE ASISTENTA SOCIALA SI PROTECTIA COPILULUI SECTOR 2-17093691,DIRECTIA GENERALA DE ASISTENTA SOCIALA SI PROTECTIA COPILULUI SIBIU-9753096,DIRECTIA GENERALA DE ASISTENTA SOCIALA SI PROTECTIA COPILULUI TELEORMAN-17094026,DIRECTIA GENERALA DE ASISTENTA SOCIALA SI PROTECTIA COPILULUI TIMIS-17090636,DIRECTIA GENERALA DE ASISTENTA SOCIALA SI PROTECTIE A COPILULUI IAȘI-9899076,DIRECTIA GENERALA DE ASISTENTA SOCIALA SI PROTECTIE A COPILULUI MARAMURES-15331312,DIRECTIA GENERALA DE ASISTENTA SOCIALA SI PROTECTIE A COPILULUI SECTOR 4-17226151,DIRECŢIA GENERALĂ DE ASISTENŢĂ SOCIALĂ ŞI PROTECŢIA COPILULUI A JUD. VASLUI-17095927,DIRECŢIA GENERALĂ DE ASISTENŢĂ SOCIALĂ ŞI PROTECŢIA COPILULUI A JUDEŢULUI SUCEAVA-9876765,DIRECŢIA GENERALĂ DE ASISTENŢĂ SOCIALĂ ŞI PROTECŢIA COPILULUI GIURGIU-9902350,DIRECŢIA GENERALĂ DE ASISTENŢĂ SOCIALĂ ŞI PROTECŢIA COPILULUI VÂLCEA-17087924,MINISTERUL MUNCII,  FAMILIEI, TINERETULUI SI SOLIDARITATII SOCIALE-4266669</t>
  </si>
  <si>
    <t>Obiectivul general al proiectului reprezintă creșterea accesului la servicii de asistență personală profesionistă de calitate pentru 500 de persoane adulte cu dizabilități în România pentru o viață independentă în comunitate și incluziune socială.</t>
  </si>
  <si>
    <t>AG,B,BC,BT,BZ,CL,CT,DJ,GR,IL,IS,MM,MS,NT,OT,SB,SV,TM,TR,VL,VN,VS</t>
  </si>
  <si>
    <t>ADAPT - Programe de formare adaptate pentru specialiștii și îngrijitorii informali care lucrează cu persoanele vârstnice</t>
  </si>
  <si>
    <t>Consolidarea forței de muncă din sectorul asistenței sociale a persoanelor vârstnice și promovarea participării sociale active și demne a persoanelor vârstnice prin furnizarea de programe de formare diversificate și adaptate pentru 6373 de specialiști, voluntari și îngrijitori informali, prin organizarea unei campanii naționale de informare cu privire la riscurile sociale pentru persoanele vârstnice, precum și prin programe de sprijinire a îngrijitorilor informali și de promovare a îmbătrânirii active pilotate în 50 de comunități locale, în vederea creșterii accesului la servicii de îngrijire de calitate pentru persoanele vârstnice, îmbunătățirea eficacității și rezilienței serviciilor de îngrijire pe termen lung.</t>
  </si>
  <si>
    <t>AB,AG,AR,BC,BH,BR,BT,BV,BZ,CJ,CL,CS,CT,CV,DB,DJ,GJ,GL,GR,HD,HR,IF,IL,IS,MH,MM,MS,NT,OT,PH,SB,SJ,SM,SV,TL,TM,TR,VL,VN,VS</t>
  </si>
  <si>
    <t>DIRECTIA GENERALA DE ASISTENTA SOCIALA SI PROTECTIE A COPILULUI SECTOR 4</t>
  </si>
  <si>
    <t>Go Social</t>
  </si>
  <si>
    <t>Construirea prosperității Rurale, prin acțiuni de sprijin a Antreprenoriatului Social și dezvoltarea oportunităților creării de noi locuri de muncă în regiunea B-IF - "RuralRevive"</t>
  </si>
  <si>
    <t>Inițiative de Dezvoltare a Economiei Sociale -IDES+IF</t>
  </si>
  <si>
    <t>ESO4.8_„Îmbunătățirea capacității de inserție profesională a persoanelor cu dizabilități pe piața muncii”</t>
  </si>
  <si>
    <t>Îmbunătățirea capacității de inserție profesională a persoanelor cu dizabilități pe piața muncii</t>
  </si>
  <si>
    <t>DIRECTIA GENERALA DE ASISTENTA SOCIALA SI PROTECTIA COPILULUI - BIHOR-17091429,DIRECTIA GENERALA DE ASISTENTA SOCIALA SI PROTECTIA COPILULUI A JUD. SATU MARE-15418983,DIRECTIA GENERALA DE ASISTENTA SOCIALA SI PROTECTIA COPILULUI A JUDETULUI ILFOV-17093675,DIRECTIA GENERALA DE ASISTENTA SOCIALA SI PROTECTIA COPILULUI ARAD-17090393,DIRECTIA GENERALA DE ASISTENTA SOCIALA SI PROTECTIA COPILULUI BRAȘOV-9870339,DIRECTIA GENERALA DE ASISTENTA SOCIALA SI PROTECTIA COPILULUI CLUJ-5013699,DIRECTIA GENERALA DE ASISTENTA SOCIALA SI PROTECTIA COPILULUI CONSTANTA-16762887,DIRECTIA GENERALA DE ASISTENTA SOCIALA SI PROTECTIA COPILULUI HUNEDOARA-9819433,DIRECTIA GENERALA DE ASISTENTA SOCIALA SI PROTECTIA COPILULUI MEHEDINTI-10099816,DIRECTIA GENERALA DE ASISTENTA SOCIALA SI PROTECTIA COPILULUI PRAHOVA-9770267,DIRECTIA GENERALA DE ASISTENTA SOCIALA SI PROTECTIA COPILULUI SALAJ-17090997,DIRECTIA GENERALA DE ASISTENTA SOCIALA SI PROTECTIA COPILULUI SECTOR 1-15318810,DIRECTIA GENERALA DE ASISTENTA SOCIALA SI PROTECTIA COPILULUI SECTOR 2-17093691,DIRECTIA GENERALA DE ASISTENTA SOCIALA SI PROTECTIA COPILULUI SECTOR 3-16762836,DIRECTIA GENERALA DE ASISTENTA SOCIALA SI PROTECTIA COPILULUI SECTOR 6-17300924,DIRECTIA GENERALA DE ASISTENTA SOCIALA SI PROTECTIA COPILULUI TIMIS-17090636,DIRECTIA GENERALA DE ASISTENTA SOCIALA SI PROTECTIA COPILULUI TULCEA-9574414,DIRECTIA GENERALA DE ASISTENTA SOCIALA SI PROTECTIE A COPILULUI IAȘI-9899076,DIRECTIA GENERALA DE ASISTENTA SOCIALA SI PROTECTIE A COPILULUI MARAMURES-15331312,DIRECŢIA GENERALĂ DE ASISTENŢĂ SOCIALĂ ŞI PROTECŢIA COPILULUI VÂLCEA-17087924,MINISTERUL MUNCII,  FAMILIEI, TINERETULUI SI SOLIDARITATII SOCIALE-4266669</t>
  </si>
  <si>
    <t>Dezvoltarea unui sistem inovativ de creștere a accesului a 2045 persoane cu dizabilități la piața muncii, pe toată perioada proiectului.</t>
  </si>
  <si>
    <t>AR,B,BH,BV,CJ,CT,HD,IF,IS,MH,MM,PH,SJ,SM,TL,TM,VL</t>
  </si>
  <si>
    <t>ASOCIAŢIA HELP AUTISM</t>
  </si>
  <si>
    <t>127, 158, 56_OP4</t>
  </si>
  <si>
    <t>127, 159, 43_OP4, 56_OP4</t>
  </si>
  <si>
    <t>5 ARIPI Autonomie Responsabilitate Incluziune Pregătire și Inserție pentru copii și tineri din Sectorul 5</t>
  </si>
  <si>
    <t>Obiectivul general al proiectului „5 ARIPI” constă în reducerea riscului de sărăcie și excluziune socială, precum și îmbunătățirea calității vieții pentru 65 de copii și tineri proveniți din sistemul de protecție specială (SPS) al Sectorului 5 al Municipiului București, prin furnizarea, pe o perioadă continuă de minimum 24 de luni, a unui pachet integrat de servicii sociale, educaționale, de locuire și de acompaniere care le facilitează tranziția către viața independentă și inserția socio-economică.</t>
  </si>
  <si>
    <t>Sprijinirea copiilor și tinerilor din Sectorul 1 în procesul de dezinstituționalizare</t>
  </si>
  <si>
    <t>DIRECTIA GENERALA DE ASISTENTA SOCIALA SI PROTECTIA COPILULUI SECTOR 1</t>
  </si>
  <si>
    <t>Dezvoltarea și furnizarea de servicii integrate de consiliere, orientare profesională, dezvoltare personală și a abilităților de viață independentă a copiilor si tinerilor  care părăsesc sistemul de protecție specială prin oferirea unui pachet complex de servicii, complementare serviciilor existente, precum si conectarea acestora la serviciile existente in comunitate (sector public si privat), în vederea asigurării tranziției către viața independentă.</t>
  </si>
  <si>
    <t>ESO4.11_Acțiunea 7.7 Formarea și  salarizarea de asistenți personali profesioniști la nivel national și crearea și dezvoltarea la nivel national a unei baze de date relevante pentru rețeaua de asistenți personali profesioniști și personalul specializat din sistem (formare, salarii APP, alocații lunare de îngrijire a persoanelor cu dizabilități aflate în îngrijirea și protecția acestora; cheltuielile necesare pentru crearea și dezvoltarea la nivel național a unei baze de date)</t>
  </si>
  <si>
    <t>ESO4.11_Dezvoltarea de servicii specializate pentru copii cu tulburări de comportament - Regiunea mai dezvoltata Bucuresti - Ilfov, Acțiunea 5.1. FSE+ Dezvoltarea de servicii specializate pentru copii cu tulburări de comportament</t>
  </si>
  <si>
    <t>CENTRUL DE ZI PENTRU COPII CU TULBURARI DE COMPORTAMENT ILFOV</t>
  </si>
  <si>
    <t>26590428</t>
  </si>
  <si>
    <t>DIRECTIA GENERALA DE ASISTENTA SOCIALA SI PROTECTIA COPILULUI A JUDETULUI ILFOV-17093675</t>
  </si>
  <si>
    <t>Obiectivul general al proiectului este dezvoltarea la nivelul Județului Ilfov servicii specializate destinate copiilor cu tulburări comportamentale prin înființarea unui centru de zi specializat, în care vor fi furnizate servicii sociale specializate (evaluare și intervenții) adaptate nevoilor copiilor cu tulburări comportamentale, precum și familiilor acestora și furnizarea de servicii ce includ evaluare multidisciplinară și intervenții multidisciplinare axate pe comunități terapeutice.</t>
  </si>
  <si>
    <t>ESO4.11/RSO4.3_Dezvoltarea de servicii specializate pentru copii cu tulburări de comportament - Regiunea mai dezvoltata Bucuresti - Ilfov</t>
  </si>
  <si>
    <t>CHANCE 4 NORMALITY – Centru de zi pentru copii cu tulburări de comportament din Sectorul 4</t>
  </si>
  <si>
    <t>17226151</t>
  </si>
  <si>
    <t>DIRECTIA GENERALA DE ASISTENTA SOCIALA SI PROTECTIE A COPILULUI SECTOR 4 / DGASPC Sector 4</t>
  </si>
  <si>
    <t>Obiectivul general al proiectului este îmbunătățirea accesului copiilor cu tulburări de comportament din Sectorul 4 la servicii de suport adecvate, în vederea integrării lor sociale și educaționale și a sprijinirii familiilor acestora. Prin acest proiect, se urmărește dezvoltarea unor servicii specializate pentru copiii cu tulburări de comportament, care să răspundă nevoilor acestora și să asigure intervenții eficiente menite să reducă riscurile de marginalizare socială și dificultățile de integrare școlară.
În vederea îndeplinirii acestui obiectiv, DGASPC Sector 4 București va înființa un centru de zi specializat pentru copiii cu tulburări de comportament, cu o capacitate de 100 de locuri, care va oferi servicii de evaluare multidisciplinară și intervenții terapeutice integrate pentru copii și familiile acestora. Aceste servicii vor sprijini dezvoltarea armonioasă a beneficiarilor și vor facilita o mai bună integrare a acestora în mediul educațional și social, astfel încât aceștia să</t>
  </si>
  <si>
    <t>IDEOKIDS - Servicii integrate pentru copii cu tulburări de comportament</t>
  </si>
  <si>
    <t>16762836</t>
  </si>
  <si>
    <t>DIRECTIA GENERALA DE ASISTENTA SOCIALA SI PROTECTIA COPILULUI SECTOR 3 / Asistenta Sociala</t>
  </si>
  <si>
    <t>ASOCIATIA FDP - PROTAGONISTI IN EDUCATIE-9019287</t>
  </si>
  <si>
    <t>Dezvoltarea unui program integrat de servicii la nivelul comunității sectorului 3 al Municipiului București pe parcursul unui număr de 50 de luni prin care se răspunde nevoilor specifice ale unui număr de minim 100 de copii care prezintă tulburări de comportament.</t>
  </si>
  <si>
    <t>ESO4.11/RSO4.3_“Dezvoltarea de servicii de îngrijire și suport de calitate pentru persoanele cu dizabilități și îngrijitorii acestora, în centre respiro” -  Regiunea Bucuresti Ilfov</t>
  </si>
  <si>
    <t>Centrul Respiro pentru persoane adulte cu dizabilități Ilfov</t>
  </si>
  <si>
    <t>17093675</t>
  </si>
  <si>
    <t>DIRECTIA GENERALA DE ASISTENTA SOCIALA SI PROTECTIA COPILULUI A JUDETULUI ILFOV / Serviciul Strategie, Comunicare, Monitorizare, și Management Servicii Sociale</t>
  </si>
  <si>
    <t>ASOCIAŢIA HELP AUTISM-26590428,DIRECTIA DE ASISTENTA SOCIALA VOLUNTARI-39759384</t>
  </si>
  <si>
    <t>OBIECTIVUL GENERAL. Dezvoltarea unui sistem integrat, sustenabil și accesibil de îngrijire și sprijin pentru persoanele adulte cu dizabilități și îngrijitorii acestora, prin înființarea Centrul Respiro pentru persoane adulte cu dizabilități Ilfov, în vederea promovării incluziunii sociale, îmbunătățirii calității vieții și reducerii riscului de instituționalizare.
DESCRIEREA OBIECTIVULUI GENERAL.
Contextul național și regional. În România, la 31 decembrie 2020, numărul total de persoane cu dizabilităţi comunicat de către direcţiile generale de asistenţă socială şi protecţia copilului judeţene, respectiv locale ale sectoarelor municipiului Bucureşti (DGASPC), a fost de 857.638 de persoane. Dintre acestea, 98,03% (840.727 de persoane) se află în îngrijirea familiilor şi/ sau trăiesc independent şi 1,97% (16.911 de persoane) se află în instituţiile publice rezidenţiale de asistenţă socială. pentru persoanele adulte cu dizabilităţi coordonate de ANPDPD.
Pe judeţe/municipii, numărul cel ma</t>
  </si>
  <si>
    <t>Centrul Respiro pentru Copii Ilfov</t>
  </si>
  <si>
    <t xml:space="preserve">Obiectivul general al proiectului este îmbunătățirea accesului copiilor cu tulburări de comportament din Sectorul 4 la servicii de suport adecvate, în vederea integrării lor sociale și educaționale și a sprijinirii familiilor acestora. Prin acest proiect, se urmărește dezvoltarea unor servicii specializate pentru copiii cu tulburări de comportament, care să răspundă nevoilor acestora și să asigure intervenții eficiente menite să reducă riscurile de marginalizare socială și dificultățile de integrare școlară.
În vederea îndeplinirii acestui obiectiv, DGASPC Sector 4 București va înființa un centru de zi specializat pentru copiii cu tulburări de comportament, cu o capacitate de 100 de locuri, care va oferi servicii de evaluare multidisciplinară și intervenții terapeutice integrate pentru copii și familiile acestora.  </t>
  </si>
  <si>
    <t>ESO4.11_Sprijinirea copiilor și tinerilor în procesul de dezinstituționalizare - Regiunea mai dezvoltată București Ilfov</t>
  </si>
  <si>
    <t>Servicii pentru copiii și tinerii care părăsesc sistemul de protecție specială</t>
  </si>
  <si>
    <t>17104480</t>
  </si>
  <si>
    <t xml:space="preserve">OBIECTIVUL GENERAL. Dezvoltarea unui sistem integrat, sustenabil și accesibil de îngrijire și sprijin pentru copiii cu dizabilități și îngrijitorii acestora, prin înființarea Centrului Respiro pentru Copii Ilfov, în vederea promovării incluziunii sociale, îmbunătățirii calității vieții și facilitării accesului echitabil la servicii de suport specializat.
Contextul național și regional. În România, copiii cu dizabilități trăiesc, adesea, la marginea sistemului de protecție socială, în condiții care le limitează accesul la servicii esențiale și le împovărează familiile. În regiunea București–Ilfov trăiesc peste 10 800 de astfel de copii, dintre care aproape 1 800 locuiesc numai în județul Ilfov, iar majoritatea trebuie să se descurce acasă, fără nicio formă de sprijin instituțional de tip centru de zi sau rezidențial. </t>
  </si>
  <si>
    <t>RomActiv Business Consulting SRL</t>
  </si>
  <si>
    <t>149, 152, 154, 155, 159, 160, 162, 169_OP4</t>
  </si>
  <si>
    <t>ESO4.8_Acțiunea 7.1 Componenta 2 - Angajarea și menținerea persoanelor cu dizabilități pe piața muncii – implementarea unui proiect pilot pentru o abordare inovativă pentru integrarea persoanelor cu dizabilități pe piața muncii</t>
  </si>
  <si>
    <t>START pentru persoanele cu dizabilități în antreprenoriat</t>
  </si>
  <si>
    <t>GLOBAL COMMERCIUM DEVELOPMENT SRL-21647540,MINISTERUL MUNCII, FAMILIEI, TINERETULUI SI SOLIDARITATII SOCIALE-4266669</t>
  </si>
  <si>
    <t>Integrarea persoanelor cu dizabilități pe piața muncii prin promovarea antreprenoriatului și susținerea dezvoltării a 47 de întreprinderi de tip UPA. Obiectivul general al proiectului se încadrează în prioritățile Obiectivului de Politica 4 și Strategia națională privind incluziunea socială și reducerea sărăciei pentru perioada 2022-2027, urmărind îmbunătățirea capacității de inserție profesională a persoanelor cu dizabilități pe piața muncii axate prin intervenții ce vizează angajabilitatea. Prin obiectivele specifice enunțate mai jos, proiectul contribuie la îndeplinirea Obiectivului specific: ESO4.8 Favorizarea incluziunii active în vederea promovării egalității de șanse, a nediscriminării și a participării active, precum și în vederea îmbunătățirii capacității de inserție profesională, în special în rândul grupurilor defavorizate (FSE+), prin care se finanțează Acțiunea 7.1 Angajarea și menținerea persoanelor cu dizabilități pe piața muncii.</t>
  </si>
  <si>
    <t>FUNDATIA CONVERGENTE EUROPENE</t>
  </si>
  <si>
    <t>PUNTI SPRE VIITOR - Interventii integrate in comunitate pentru copii si tineri in procesul de dezinstitutionalizare</t>
  </si>
  <si>
    <t>Asigurarea incluziunii sociale si combaterea saraciei pentru 72 de copii si tineri din Regiunea Bucuresti-Ilfov in procesul de dezisinstitutionalizare prin sprijinirea accesului acestora la servicii comunitare integrate si sustenabile, care să le asigure însușirea de abilități socio-profesionale necesare pentru o viață independenta traita frumos.Obiectivul general al proiectului va fi atins prin derularea in proiect a 4 activitati principale stabilite in concordanta cu cele prevazute de GSCS „Sprijinirea copiilor și tinerilor în procesul de dezinstituționalizare ”- finantat din PoIDS</t>
  </si>
  <si>
    <t>B,IF</t>
  </si>
  <si>
    <t>ESO4.6_Promovarea accesului egal la educație și formare de calitate și favorabile incluziunii, precum și a absolvirii acestora, în special pentru grupurile defavorizate, începând de
la educația și îngrijirea timpurie, continuând cu educația și formarea generală și profesională până la învățământul terțiar, precum și educația și învățarea în rândul adulților, inclusiv prin facilitarea
mobilității în scopul învățării pentru toți și a accesibilității pentru persoanele cu dizabilități</t>
  </si>
  <si>
    <t>Parteneriat pentru sprijin educațional profesional și social în Sectorul 4 - PRO Sector 4</t>
  </si>
  <si>
    <t>DIRECTIA GENERALA DE ASISTENTA SOCIALA SI PROTECTIE A COPILULUI SECTOR 4/SCOALA GIMNAZIALA NR.165</t>
  </si>
  <si>
    <t>Obiectivul general al proiectului consta in reducerea excluziunii sociale și îmbunătățirea calității vieții persoanelor vulnerabile, inclusiv copii/elevi și persoane de etnie romă, din comunități marginalizate, prin furnizarea de servicii integrate în domeniile educației, asistenței sociale, ocupării și sănătății care să elimine factorii determinanți ai marginalizării persoanelor aflate în risc de sărăcie și excluziune socială din comunitatea marginalizată identificată pe teritoriul SDL GAL Sector 4, abordând obiectivele Programului Incluziune și Demnitate Socială 2021–2027 și cu precădere problemele identificate în Strategia de Dezvoltare Locală</t>
  </si>
  <si>
    <t>ESO4.11_Lărgirea accesului egal și în timp util la servicii de calitate, sustenabile și la prețuri accesibile, inclusiv servicii care promovează accesul la locuințe și îngrijire orientată către persoane, inclusiv asistență medicală Modernizarea sistemelor de protecție socială, inclusiv promovarea accesului la protecție socială, acordând o atenție deosebită copiilor și grupurilor defavorizate Îmbunătățirea accesibilității, inclusiv pentru persoanele cu dizabilități, precum și a eficacității și rezilienței sistemelor de sănătate și a serviciilor de îngrijire pe termen</t>
  </si>
  <si>
    <t>Întărirea capacității profesioniștilor în lucrul cu persoanele cu dizabilități</t>
  </si>
  <si>
    <t>DIRECTIA GENERALA DE ASISTENTA SOCIALA SI PROTECTIA COPILULUI SECTOR 3 /DIRECTIA GENERALA DE ASISTENTA SOCIALA SI PROTECTIA COPILULUI BRAȘOV/DIRECTIA GENERALA DE ASISTENTA SOCIALA SI PROTECTIA COPILULUI - BIHOR/DIRECTIA GENERALA DE ASISTENTA SOCIALA SI PROTECTIA COPILULUI PRAHOVA/DIRECŢIA GENERALĂ DE ASISTENŢĂ SOCIALĂ ŞI PROTECŢIA COPILULUI A JUDEŢULUI SUCEAVA/DIRECŢIA GENERALĂ DE ASISTENŢĂ SOCIALĂ ŞI PROTECŢIA COPILULUI GORJ/DIRECTIA GENERALA DE ASISTENTA SOCIALA SI PROTECTIA COPILULUI NEAMT/DIRECTIA GENERALA DE ASISTENTA SOCIALA SI PROTECTIA COPILULUI BUZAU/DIRECTIA GENERALA DE ASISTENTA SOCIALA SI PROTECTIA COPILULUI A JUD. SATU MARE/DIRECŢIA GENERALĂ DE ASISTENŢĂ SOCIALĂ ŞI PROTECŢIA COPILULUI VRANCEA/MINISTERUL MUNCII, FAMILIEI, TINERETULUI SI SOLIDARITATII SOCIALE</t>
  </si>
  <si>
    <t>Obiectivul general al proiectului  este cresterea calitatii si eficientei serviciilor destinate persoanelor cu dizabilitati, prin dobândirea de noi competențe și creștere a capacității de a realiza activitățile cerute la locul de muncă a persoanelor care lucreaza cu si pentru aceste persoane, precum si prin crearea de instrumente, metodologii si resurse care sa sprijine furnizarea de servicii integrate, accesibile si centrate pe nevoile beneficiarilor.</t>
  </si>
  <si>
    <t>B,BH,BV,BZ,GJ,NT,PH,SM,SV,VN</t>
  </si>
  <si>
    <t>Bucureşti-Ilfov,Centru,Nord-Est,Nord-Vest,Sud-Est,Sud-Muntenia,Sud-Vest Oltenia</t>
  </si>
  <si>
    <t>ESO4.11/Acțiunea 6.1 Servicii de îngrijire la domiciliu pentru persoanele vârstnice</t>
  </si>
  <si>
    <t>ACTIV Asistență Comunitară Targetată în Îngrijirea Vârstnicului</t>
  </si>
  <si>
    <t>15531230</t>
  </si>
  <si>
    <t>DIRECTIA GENERALA DE ASISTENTA SOCIALA A MUNICIPIULUI BUCURESTI</t>
  </si>
  <si>
    <t>Asigurarea unui continuum al serviciilor sociale sustenabile și de calitate, pentru persoanele vârstnice din municipiul București.</t>
  </si>
  <si>
    <t>Servicii de îngrijire la domiciliu pentru persoanele vârstnice din sectorul 1</t>
  </si>
  <si>
    <t>15318810</t>
  </si>
  <si>
    <t>Obiectivul general al proiectului este corespondent ESO4.11. Lărgirea accesului egal și în timp util la servicii de calitate, sustenabile și la prețuri accesibile, inclusiv servicii care promovează accesul la locuințe și îngrijire orientată către persoane, inclusiv asistență medicală.</t>
  </si>
  <si>
    <t>CARE HUB 5 - Grija Respect si Interventie prin servicii integrate pentru persoanele varstnice din Sectorul 5</t>
  </si>
  <si>
    <t>Obiectivul general al proiectului este de a reduce riscul de excluziune socială și de a îmbunătăți calitatea vieții pentru 110 persoane vârstnice vulnerabile din comunitatea Sectorului 5, din care 11 pers. de etnie romă, prin furnizarea, pe o perioadă de 36 de luni, a unui pachet integrat de servicii de îngrijire la domiciliu, activități sociale recreative și suport prin asistență inteligentă.</t>
  </si>
  <si>
    <t>Inimă tânără viață în mișcare</t>
  </si>
  <si>
    <t>17300924</t>
  </si>
  <si>
    <t>DIRECTIA GENERALA DE ASISTENTA SOCIALA SI PROTECTIA COPILULUI SECTOR 6</t>
  </si>
  <si>
    <t>Obiectivul general al proiectului „Inimă tânără, viață în mișcare” constă în creșterea accesului la servicii sociale comunitare integrate pentru persoanele vârstnice aflate în risc de
pierdere a autonomiei funcționale și de excluziune socială din Sectorul 6 al Municipiului București, prin dezvoltarea, extinderea și furnizarea de servicii de îngrijire la domiciliu și
intervenții socio-medicale și comunitare orientate către menținerea vieții independente</t>
  </si>
  <si>
    <t>ESO4.11/Acțiunea 7.3 Dezvoltarea de servicii de îngrijire de zi terapii psihologice pentru copiii cu dizabilități</t>
  </si>
  <si>
    <t>Împreună pentru Copii Intervenții Integrate pentru Dizabilitate și Incluziune în Regiunea București-Ilfov</t>
  </si>
  <si>
    <t>36428530</t>
  </si>
  <si>
    <t>ASOCIATIA "AI VOINTA, AI PUTERE"</t>
  </si>
  <si>
    <t>Creșterea accesului la servicii integrate, de calitate și adaptate de îngrijire de zi și abilitare-reabilitare pentru copii cu dizabilități din
regiunea Bucuresti - Ilfov, cu scopul de a sprijini incluziunea socială a acestora, de a combate excluziunea și discriminarea și de a îmbunătăți calitatea vieții atât pentru copii, cât
și pentru familiile acestora</t>
  </si>
  <si>
    <t>Servicii de îngrijire la domiciliu pentru persoanele vârstnice pe raza comunei Ștefăneștii de Jos</t>
  </si>
  <si>
    <t>4420775</t>
  </si>
  <si>
    <t>COMUNA STEFANESTII DE JOS</t>
  </si>
  <si>
    <t>Obiectivul general al proiectului este furnizarea, pe o perioadă de 36 luni, a unui pachet integrat de servicii sociale de îngrijire la domiciliu, în conformitate cu legislația specifică
și standardele de calitate, precum și sprijin pentru participarea activă în comunitate, prevenirea izolării și a instituționalizării pentru 106 persoane vârstnice vulnerabile din
mediul rural, comuna Ștefăneștii de Jos, jud Ilfov, aflate în situații de dependență și risc de excluziune socială, cu venituri sub nivelul salariului minim pe economie.</t>
  </si>
  <si>
    <t>Senior CARE Incluziune și soluții de îngrijire la domiciliu bazate pe asistență inteligentă pentru vârstnicii comunității Măgurele</t>
  </si>
  <si>
    <t>4364500</t>
  </si>
  <si>
    <t>ORASUL MAGURELE</t>
  </si>
  <si>
    <t>Obiectivul general al proiectului este de a reduce riscul de excluziune socială și de a îmbunătăți calitatea vieții pentru 110 persoane vârstnice vulnerabile din comunitatea
Măgurele, din care 11 pers. de etnie romă, prin furnizarea, pe o perioadă de 36 de luni, a unui pachet integrat de servicii de îngrijire la domiciliu, activități sociale recreative și
suport prin asistență inteligentă.</t>
  </si>
  <si>
    <t>O noua sansa independentei</t>
  </si>
  <si>
    <t>47278756</t>
  </si>
  <si>
    <t>ASOCIATIA IZVORUL TAMADUIRII MAVROGHENI</t>
  </si>
  <si>
    <t>ASOCIATIA ,, CENTRUL DE PERFORMANTA BEFORE &amp; AFTER SCHOOL CONIL''-27216899,CENTRUL ROMAN PENTRU EDUCATIE SI DEZVOLTARE UMANA-13869839</t>
  </si>
  <si>
    <t xml:space="preserve">Lărgirea accesului egal și în timp util la servicii de calitate, sustenabile si imbunatatirea accesibilitatii pentru un numar de 135 de copii cu dizabilitati din Regiunea Bucuresti Ilfov
dintre care 16 % de etnie roma prin intermediul dezvoltarii serviciilor social pentru doua Centre de zi de recuperare pentru copii cu dizabilități </t>
  </si>
  <si>
    <t>Servicii de îngrijire de zi și terapii psihologice pentru copiii cu dizabilități</t>
  </si>
  <si>
    <t>34317853</t>
  </si>
  <si>
    <t>Asociaţia de Intervenţie Terapeutică pentru Copil şi Familie "ACTIVITY"</t>
  </si>
  <si>
    <t>Asociatia Copiilor Mservice Terapy-34829390</t>
  </si>
  <si>
    <t>Obiectivul general al proiectului este creșterea accesului copiilor cu dizabilități la servicii sociale specializate, moderne și integrate, prin extinderea infrastructurii existente,
diversificarea tipurilor de intervenții și introducerea unor tehnologii inovatoare destinate recuperării și dezvoltării abilităților funcționale. Proiectul urmărește îmbunătățirea
calității vieții copiilor cu nevoi speciale și a familiilor acestora, prin furnizarea unor servicii complexe, centrate pe nevoile individuale, care combină intervențiile terapeutice
clasice cu terapii avansate bazate pe neuroștiințe și realitate virtuală</t>
  </si>
  <si>
    <t>Incluziune prin Terapii Program integrat de sprijin psihologic pentru copiii cu dizabilități</t>
  </si>
  <si>
    <t>30015836</t>
  </si>
  <si>
    <t>ASOCIATIA ROMANA DE TERAPII IN AUTISM SI ADHD</t>
  </si>
  <si>
    <t>ASOCIAŢIA MIHAI ŞI PRIETENII-46061766</t>
  </si>
  <si>
    <t>Proiectul vizează furnizarea de servicii specializate și integrate pentru copii cu dizabilități și familiile acestora, în vederea dezvoltării autonomiei personale, a integrării sociale și
educaționale a copilului și a îmbunătățirii capacității familiilor de a susține parcursul de recuperare și dezvoltare. Investiția în copii reprezintă baza unui viitor durabil și incluziv
pentru societate</t>
  </si>
  <si>
    <t>CREȘTEREA CALITĂȚII VIEȚII SENIORILOR DIN COMUNA PERIȘ PRIN ÎNGRIJIRE PERSONALIZATĂ</t>
  </si>
  <si>
    <t>4611554</t>
  </si>
  <si>
    <t>COMUNA PERIS</t>
  </si>
  <si>
    <t>Îmbunătățirea calității vieții unui număr de 106 persoane vârstnice din comuna Periș prin dezvoltarea și furnizarea de servicii integrate de îngrijire la domiciliu, adaptate nevoilor
socio-medicale ale acestora.</t>
  </si>
  <si>
    <t>Servicii de îngrijire la domiciliu pentru bunicii Comunei Mogoșoaia</t>
  </si>
  <si>
    <t>4420830</t>
  </si>
  <si>
    <t>COMUNA MOGOSOAIA</t>
  </si>
  <si>
    <t>Obiectivele proiectului sunt corelate cu obiectivele cuprinse în PoIDS și în Ghidul Solicitantului - Conditii Specifice și reprezintă acces egal la servicii de calitate și sustenabile
pentru 108 persoane vârstnice (cu vârsta de peste 65 de ani), din care minimum 10 persoane de etnie roma, din Comuna Mogoșoaia, județul Ilfov.</t>
  </si>
  <si>
    <t>Abilitate versus dizabilitate- terapii psihologice pentru copiiicudizabilități</t>
  </si>
  <si>
    <t>Obiectivul general al proiectului constă în extinderea și îmbunătățirea serviciilor acordate în cadrul Centrului de Zi pentru Copilul cu Dizabilități „Harap Alb” și a Centrului de Zi pentru Copilul cu Dizabilități „Harap Alb Junior” (cod 8891CZ-C-III), precum și furnizarea de servicii integrate de terapii psihologice și servicii conexe de abilitare/reabilitare pentru un numar de 132 de copii cu dizabilitati cu vârsta sub 18 ani domiciați în Sectorul 4 Municipiul București.
Prin acest proiect, se urmărește dezvoltarea unor servicii specializate de îngrijire și reabilitare de calitate, adresate copiilor cu dizabilități aflați în evidența Serviciului de Evaluare Complexă, în special cei diagnosticați cu TSA/ADHD/Tulburări de comportament sau care nu beneficiază de servicii de intervenție timpurie care să răspundă nevoilor acestora și să asigure intervenții eficiente menite să le faciliteze obţinerea şi menţinerea maximului de autonomie, dezvoltarea pe deplin a potenţialului fizic, mintal,</t>
  </si>
  <si>
    <t>SMART KIDS - Servicii multisenzoriale pentru abilitare si reabilitare a copiilor cu dizabilitati din Sectorul 5 Trompetului</t>
  </si>
  <si>
    <t>Obiectivul general al proiectului „SMART KIDS – Servicii Multisenzoriale pentru Abilitare și Reabilitare a Copiilor cu Dizabilități” constă în îmbunătățirea nivelului de funcționare, a autonomiei și a calității vieții pentru 136 de copii cu dizabilități multiple (EECO12), dintre care 22 de etnie romă (EECO12.1), prin asigurarea accesului, pe o perioadă continuă de minimum 24 de luni, la servicii integrate de îngrijire de zi, intervenții psihologice, logopedice, kinetoterapeutice și multisenzoriale inovative, precum și la măsuri de sprijin structurat pentru familii, în cadrul Complexului de servicii sociale de zi pentru recuperarea copiilor cu dizabilități – Centrul din Str. Trompetului nr. 117, Sector 5.
Proiectul este conceput în deplină concordanță cu Obiectivul specific ESO4.11 al Programului Incluziune și Demnitate Socială (PIDS) – „Lărgirea accesului egal și în timp util la servicii de calitate, sustenabile și la prețuri accesibile (…) și îmbunătățirea accesibilității, inclusiv p</t>
  </si>
  <si>
    <t>Help Autism și Sectorul 6 parteneriat pentru dezvoltarea serviciilor de îngrijire de zi pentru copiii cu dizabilități</t>
  </si>
  <si>
    <t>DIRECTIA GENERALA DE ASISTENTA SOCIALA SI PROTECTIA COPILULUI SECTOR 6-17300924</t>
  </si>
  <si>
    <t>OG: Extinderea și diversificarea serviciilor de îngrijire de zi din Sectorul 6, pentru a asigura acces egal, în timp util și la standarde ridicate de calitate pentru copiii cu dizabilități și familiile acestora, contribuind astfel la modernizarea și consolidarea sistemului local de protecție socială, la reducerea inegalităților și la creșterea rezilienței serviciilor de sprijin pe termen lung</t>
  </si>
  <si>
    <t>EQUAL-KIDS - Educație Calitate și Acces pentru copiii cu dizabilități din Sectorul 1</t>
  </si>
  <si>
    <t>Extinderea și modernizarea centrului de zi de recuperare pentru copii cu dizabilitati existent in structura DGASPC Sector 1 în vederea cresterii accesului la servicii de ingrijire si reabilitare de calitate adaptate nevoilor identificate și a imbunătătirii calității vieții copiilor cu dizabilități și a familiilor sau persoanelor care se ocupă de ingrijirea acestora. 
Pe o perioadă de 40 de luni de la demararea implementării proiectului, centrul va oferi servicii specializate unui număr de minimum 135 de copii cu dizabilități, dintre care cel puțin 22 aparțin etniei rome, contribuind astfel la reducerea inegalităților de acces la servicii, la creșterea șanselor de integrare educațională și socială și la prevenirea excluziunii copiilor cu nevoi speciale și a familiilor acestora. Proiectul va susține astfel modernizarea și extinderea rețelei publice de servicii sociale destinate copiilor cu dizabilități din Sectorul 1, consolidând rolul DGASPC Sector 1 ca furnizor principal de servicii in</t>
  </si>
  <si>
    <t>Extinderea și diversificarea activităților de recuperare și abilitare-reabilitare în cadrul Centrului de zi Brândușa</t>
  </si>
  <si>
    <t>Extinderea serviciilor oferite în cadrul Centrului de zi ”Brândușa” pentru un număr de 132 de copii cu domiciliul în sectorul 3, prin dezvoltarea și furnizarea unor intervenții de specialitate, personalizate și de calitate, care să contribuie la creșterea autonomiei și incluziunii sociale și familiale a acestora</t>
  </si>
  <si>
    <t>Help Autism și Sectorul 2 parteneriat pentru dezvoltarea serviciilor de îngrijire de zi pentru copiii cu dizabilități</t>
  </si>
  <si>
    <t>OG: Extinderea și diversificarea serviciilor de îngrijire de zi din Sectorul 2, pentru a asigura acces egal, în timp util și la standarde ridicate de calitate pentru copiii cu dizabilități și familiile acestora, contribuind astfel la modernizarea și consolidarea sistemului local de protecție socială, la reducerea inegalităților și la creșterea rezilienței serviciilor de sprijin pe termen lung</t>
  </si>
  <si>
    <t>Centrul de zi Sfânta Ecaterina - Recuperare copii cu nevoi speciale</t>
  </si>
  <si>
    <t>Extinderea și modernizarea centrului de zi de recuperare pentru copii cu dizabilitati existent in structura DGASPC Sector 1 în vederea cresterii accesului la servicii de ingrijire si reabilitare de calitate adaptate nevoilor identificate și a imbunătătirii calității vieții copiilor cu dizabilități și a familiilor sau persoanelor care se ocupă de ingrijirea acestora</t>
  </si>
  <si>
    <t>Servicii de îngrijire la domiciliu pentru persoanele vârstnice - Regiunea mai dezvoltata Bucuresti-Ilfov</t>
  </si>
  <si>
    <t>Proiectul isi propune ca OBIECTIV GENERAL:  Extinderea accesului egal la servicii de ingrijire si sprijin pentru varstnicii vulnerabili din mediul urban al Sectorului 4 in vederea cresterii calitatii vietii si asigurarii unui trai demn si independent.</t>
  </si>
  <si>
    <t>P9.Inovarea socială</t>
  </si>
  <si>
    <t>ESO4.8/Acțiuni care abordează inovarea socială</t>
  </si>
  <si>
    <t>Cluster național de inovare socială și incluziune</t>
  </si>
  <si>
    <t>45718117</t>
  </si>
  <si>
    <t>MINISTERUL MUNCII,  FAMILIEI, TINERETULUI SI SOLIDARITATII SOCIALE-4266669,SECRETARIATUL GENERAL AL GUVERNULUI-4283422</t>
  </si>
  <si>
    <t>OG Promovarea produselor, serviciilor și tehnologiilor inovative adresate persoanelor cu dizabilități din perspectiva autonomiei și angajabilității pentru asigurarea unei vieți independente prin înființarea și operaționalizarea unui cluster național de inovare socială și incluziune, într-o perioadă de 36 luni</t>
  </si>
  <si>
    <t>B,BV,CJ,CT,IS,PH,TM,VL</t>
  </si>
  <si>
    <t>Terapii psihologice pentru copiii cu dizabilitati</t>
  </si>
  <si>
    <t>ASOCIATIA ,, CENTRUL DE PERFORMANTA BEFORE &amp; AFTER SCHOOL CONIL''</t>
  </si>
  <si>
    <t>Obiectivul general al proiectului este sprijinirea procesului de incluziune sociala si educationala pentru 131 de copii din regiunea Bucuresti–Ilfov, care se incadreaza in criteriile de eligibilitate stabilite prin Ghidul Solicitantului, precum si pentru parintii sau tutorii acestora, prin implementarea unor masuri integrate si sustenabile, menite sa contribuie la dezvoltarea armonioasa, cresterea accesului la educatie de calitate si intarirea retelei familiale si comunitare de sprijin.</t>
  </si>
  <si>
    <t>028</t>
  </si>
  <si>
    <t>Raportare cut-off date 31 iulie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</si>
</sst>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x14ac:knownFonts="1">
    <font>
      <sz val="11"/>
      <color theme="1"/>
      <name val="Calibri"/>
      <family val="2"/>
      <scheme val="minor"/>
    </font>
    <font>
      <sz val="8"/>
      <name val="Calibri"/>
      <family val="2"/>
      <scheme val="minor"/>
    </font>
    <font>
      <sz val="11"/>
      <color theme="1"/>
      <name val="Calibri"/>
      <family val="2"/>
      <scheme val="minor"/>
    </font>
    <font>
      <sz val="11"/>
      <color rgb="FF000000"/>
      <name val="Calibri"/>
      <family val="2"/>
    </font>
    <font>
      <b/>
      <sz val="10"/>
      <color rgb="FFFFFFFF"/>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
      <i/>
      <sz val="10"/>
      <color theme="1"/>
      <name val="Calibri"/>
      <family val="2"/>
      <scheme val="minor"/>
    </font>
    <font>
      <b/>
      <sz val="10"/>
      <color theme="1"/>
      <name val="Helvetica"/>
      <family val="2"/>
    </font>
    <font>
      <sz val="10"/>
      <color theme="1"/>
      <name val="Helvetica"/>
      <family val="2"/>
    </font>
  </fonts>
  <fills count="4">
    <fill>
      <patternFill patternType="none"/>
    </fill>
    <fill>
      <patternFill patternType="gray125"/>
    </fill>
    <fill>
      <patternFill patternType="solid">
        <fgColor theme="9" tint="0.79998168889431442"/>
        <bgColor indexed="64"/>
      </patternFill>
    </fill>
    <fill>
      <patternFill patternType="solid">
        <fgColor rgb="FFE8FFD1"/>
        <bgColor indexed="64"/>
      </patternFill>
    </fill>
  </fills>
  <borders count="17">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diagonal/>
    </border>
    <border>
      <left style="double">
        <color indexed="64"/>
      </left>
      <right/>
      <top/>
      <bottom/>
      <diagonal/>
    </border>
    <border>
      <left/>
      <right style="thin">
        <color indexed="64"/>
      </right>
      <top style="double">
        <color indexed="64"/>
      </top>
      <bottom style="double">
        <color auto="1"/>
      </bottom>
      <diagonal/>
    </border>
    <border>
      <left/>
      <right style="thin">
        <color indexed="64"/>
      </right>
      <top/>
      <bottom/>
      <diagonal/>
    </border>
  </borders>
  <cellStyleXfs count="4">
    <xf numFmtId="0" fontId="0" fillId="0" borderId="0"/>
    <xf numFmtId="0" fontId="3" fillId="0" borderId="0"/>
    <xf numFmtId="0" fontId="2" fillId="0" borderId="0"/>
    <xf numFmtId="43" fontId="2" fillId="0" borderId="0" applyFont="0" applyFill="0" applyBorder="0" applyAlignment="0" applyProtection="0"/>
  </cellStyleXfs>
  <cellXfs count="80">
    <xf numFmtId="0" fontId="0" fillId="0" borderId="0" xfId="0"/>
    <xf numFmtId="0" fontId="4" fillId="0" borderId="0" xfId="0" applyFont="1" applyAlignment="1">
      <alignment horizontal="center"/>
    </xf>
    <xf numFmtId="0" fontId="4" fillId="0" borderId="0" xfId="0" applyFont="1"/>
    <xf numFmtId="0" fontId="4" fillId="0" borderId="0" xfId="0" applyFont="1" applyAlignment="1">
      <alignment horizontal="left"/>
    </xf>
    <xf numFmtId="14" fontId="4" fillId="0" borderId="0" xfId="0" applyNumberFormat="1" applyFont="1" applyAlignment="1">
      <alignment horizontal="center"/>
    </xf>
    <xf numFmtId="10" fontId="4" fillId="0" borderId="0" xfId="0" applyNumberFormat="1" applyFont="1"/>
    <xf numFmtId="4" fontId="4" fillId="0" borderId="0" xfId="0" applyNumberFormat="1" applyFont="1"/>
    <xf numFmtId="0" fontId="5" fillId="0" borderId="0" xfId="0" applyFont="1" applyAlignment="1">
      <alignment horizontal="center"/>
    </xf>
    <xf numFmtId="0" fontId="6" fillId="0" borderId="0" xfId="0" applyFont="1"/>
    <xf numFmtId="0" fontId="5" fillId="0" borderId="0" xfId="0" applyFont="1"/>
    <xf numFmtId="0" fontId="7" fillId="0" borderId="0" xfId="0" applyFont="1"/>
    <xf numFmtId="0" fontId="5" fillId="0" borderId="0" xfId="0" applyFont="1" applyAlignment="1">
      <alignment horizontal="left"/>
    </xf>
    <xf numFmtId="14" fontId="5" fillId="0" borderId="0" xfId="0" applyNumberFormat="1" applyFont="1" applyAlignment="1">
      <alignment horizontal="center"/>
    </xf>
    <xf numFmtId="10" fontId="5" fillId="0" borderId="0" xfId="0" applyNumberFormat="1" applyFont="1"/>
    <xf numFmtId="4" fontId="5" fillId="0" borderId="0" xfId="0" applyNumberFormat="1" applyFont="1"/>
    <xf numFmtId="0" fontId="7" fillId="0" borderId="0" xfId="0" quotePrefix="1" applyFont="1" applyAlignment="1">
      <alignment horizontal="left"/>
    </xf>
    <xf numFmtId="0" fontId="6" fillId="0" borderId="0" xfId="0" applyFont="1" applyAlignment="1">
      <alignment horizontal="center"/>
    </xf>
    <xf numFmtId="0" fontId="6" fillId="0" borderId="0" xfId="0" applyFont="1" applyAlignment="1">
      <alignment horizontal="left"/>
    </xf>
    <xf numFmtId="14" fontId="6" fillId="0" borderId="0" xfId="0" applyNumberFormat="1" applyFont="1" applyAlignment="1">
      <alignment horizontal="center"/>
    </xf>
    <xf numFmtId="10" fontId="6" fillId="0" borderId="0" xfId="0" applyNumberFormat="1" applyFont="1"/>
    <xf numFmtId="4" fontId="6" fillId="0" borderId="0" xfId="0" applyNumberFormat="1" applyFont="1"/>
    <xf numFmtId="0" fontId="6" fillId="0" borderId="0" xfId="0" applyFont="1" applyAlignment="1">
      <alignment horizontal="center" vertical="center"/>
    </xf>
    <xf numFmtId="0" fontId="6" fillId="0" borderId="14" xfId="0" applyFont="1" applyBorder="1" applyAlignment="1">
      <alignment vertical="center"/>
    </xf>
    <xf numFmtId="0" fontId="6" fillId="0" borderId="0" xfId="0" applyFont="1" applyAlignment="1">
      <alignment vertical="center"/>
    </xf>
    <xf numFmtId="0" fontId="5" fillId="2" borderId="6" xfId="0" applyFont="1" applyFill="1" applyBorder="1" applyAlignment="1">
      <alignment horizontal="center" vertical="center"/>
    </xf>
    <xf numFmtId="0" fontId="5" fillId="0" borderId="0" xfId="0" applyFont="1" applyAlignment="1">
      <alignment vertical="center"/>
    </xf>
    <xf numFmtId="1" fontId="8" fillId="2" borderId="6" xfId="0" applyNumberFormat="1" applyFont="1" applyFill="1" applyBorder="1" applyAlignment="1">
      <alignment horizontal="center" vertical="center"/>
    </xf>
    <xf numFmtId="0" fontId="8" fillId="0" borderId="0" xfId="0" applyFont="1" applyAlignment="1">
      <alignment horizontal="center" vertical="center"/>
    </xf>
    <xf numFmtId="4" fontId="6" fillId="0" borderId="0" xfId="0" applyNumberFormat="1" applyFont="1" applyAlignment="1">
      <alignment vertical="center"/>
    </xf>
    <xf numFmtId="4" fontId="5" fillId="0" borderId="0" xfId="0" applyNumberFormat="1" applyFont="1" applyAlignment="1">
      <alignment horizontal="right" vertical="center" wrapText="1"/>
    </xf>
    <xf numFmtId="0" fontId="6" fillId="0" borderId="0" xfId="0" applyFont="1" applyAlignment="1">
      <alignment horizontal="left" vertical="center"/>
    </xf>
    <xf numFmtId="14" fontId="6" fillId="0" borderId="0" xfId="0" applyNumberFormat="1" applyFont="1" applyAlignment="1">
      <alignment horizontal="center" vertical="center"/>
    </xf>
    <xf numFmtId="10" fontId="6" fillId="0" borderId="0" xfId="0" applyNumberFormat="1" applyFont="1" applyAlignment="1">
      <alignment vertical="center"/>
    </xf>
    <xf numFmtId="0" fontId="6" fillId="0" borderId="0" xfId="0" quotePrefix="1" applyFont="1" applyAlignment="1">
      <alignment horizontal="left" vertical="center"/>
    </xf>
    <xf numFmtId="43" fontId="9" fillId="0" borderId="0" xfId="3" applyFont="1" applyFill="1" applyBorder="1" applyAlignment="1">
      <alignment horizontal="center" wrapText="1"/>
    </xf>
    <xf numFmtId="0" fontId="10" fillId="0" borderId="0" xfId="0" applyFont="1" applyAlignment="1">
      <alignment horizontal="right" wrapText="1"/>
    </xf>
    <xf numFmtId="4" fontId="5" fillId="3" borderId="4" xfId="0" applyNumberFormat="1" applyFont="1" applyFill="1" applyBorder="1" applyAlignment="1">
      <alignment horizontal="right" vertical="center" wrapText="1"/>
    </xf>
    <xf numFmtId="1" fontId="8" fillId="3" borderId="5" xfId="0" applyNumberFormat="1" applyFont="1" applyFill="1" applyBorder="1" applyAlignment="1">
      <alignment horizontal="center" vertical="center" wrapText="1"/>
    </xf>
    <xf numFmtId="1" fontId="8" fillId="3" borderId="6" xfId="0" applyNumberFormat="1" applyFont="1" applyFill="1" applyBorder="1" applyAlignment="1">
      <alignment horizontal="center" vertical="center"/>
    </xf>
    <xf numFmtId="1" fontId="8" fillId="3" borderId="6" xfId="0" applyNumberFormat="1" applyFont="1" applyFill="1" applyBorder="1" applyAlignment="1">
      <alignment horizontal="center" vertical="center" wrapText="1"/>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6" xfId="0" applyFont="1" applyFill="1" applyBorder="1" applyAlignment="1">
      <alignment vertical="center"/>
    </xf>
    <xf numFmtId="0" fontId="5" fillId="3" borderId="6" xfId="0" applyFont="1" applyFill="1" applyBorder="1" applyAlignment="1">
      <alignment horizontal="left" vertical="center"/>
    </xf>
    <xf numFmtId="14" fontId="5" fillId="3" borderId="6" xfId="0" applyNumberFormat="1" applyFont="1" applyFill="1" applyBorder="1" applyAlignment="1">
      <alignment horizontal="center" vertical="center"/>
    </xf>
    <xf numFmtId="10" fontId="5" fillId="3" borderId="6" xfId="0" applyNumberFormat="1" applyFont="1" applyFill="1" applyBorder="1" applyAlignment="1">
      <alignment vertical="center"/>
    </xf>
    <xf numFmtId="4" fontId="5" fillId="3" borderId="6" xfId="0" applyNumberFormat="1" applyFont="1" applyFill="1" applyBorder="1" applyAlignment="1">
      <alignment vertical="center"/>
    </xf>
    <xf numFmtId="1" fontId="5" fillId="2" borderId="9" xfId="0"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4" fontId="5" fillId="3" borderId="5" xfId="0" applyNumberFormat="1" applyFont="1" applyFill="1" applyBorder="1" applyAlignment="1">
      <alignment horizontal="center"/>
    </xf>
    <xf numFmtId="4" fontId="5" fillId="3" borderId="6" xfId="0" applyNumberFormat="1" applyFont="1" applyFill="1" applyBorder="1" applyAlignment="1">
      <alignment horizontal="center"/>
    </xf>
    <xf numFmtId="4" fontId="5" fillId="3" borderId="7" xfId="0" applyNumberFormat="1" applyFont="1" applyFill="1" applyBorder="1" applyAlignment="1">
      <alignment horizontal="center"/>
    </xf>
    <xf numFmtId="10" fontId="5" fillId="3" borderId="9" xfId="0" applyNumberFormat="1" applyFont="1" applyFill="1" applyBorder="1" applyAlignment="1">
      <alignment horizontal="left" vertical="center" wrapText="1"/>
    </xf>
    <xf numFmtId="10" fontId="5" fillId="3" borderId="1" xfId="0" applyNumberFormat="1"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3" borderId="10" xfId="0" applyNumberFormat="1" applyFont="1" applyFill="1" applyBorder="1" applyAlignment="1">
      <alignment horizontal="center" vertical="center" wrapText="1"/>
    </xf>
    <xf numFmtId="4" fontId="5" fillId="3" borderId="11" xfId="0" applyNumberFormat="1" applyFont="1" applyFill="1" applyBorder="1" applyAlignment="1">
      <alignment horizontal="center" vertical="center" wrapText="1"/>
    </xf>
    <xf numFmtId="4" fontId="5" fillId="3" borderId="12" xfId="0" applyNumberFormat="1"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4" fontId="5" fillId="3" borderId="1" xfId="0" applyNumberFormat="1" applyFont="1" applyFill="1" applyBorder="1" applyAlignment="1">
      <alignment horizontal="center" vertical="center" wrapText="1"/>
    </xf>
    <xf numFmtId="4" fontId="5" fillId="3" borderId="9" xfId="0" applyNumberFormat="1" applyFont="1" applyFill="1" applyBorder="1" applyAlignment="1">
      <alignment horizontal="left" vertical="center" wrapText="1"/>
    </xf>
    <xf numFmtId="4" fontId="5" fillId="3" borderId="1" xfId="0" applyNumberFormat="1" applyFont="1" applyFill="1" applyBorder="1" applyAlignment="1">
      <alignment horizontal="left" vertical="center" wrapText="1"/>
    </xf>
    <xf numFmtId="4" fontId="5" fillId="3" borderId="2" xfId="0" applyNumberFormat="1" applyFont="1" applyFill="1" applyBorder="1" applyAlignment="1">
      <alignment horizontal="center" vertical="center" wrapText="1"/>
    </xf>
    <xf numFmtId="4" fontId="5" fillId="3" borderId="3" xfId="0" applyNumberFormat="1" applyFont="1" applyFill="1" applyBorder="1" applyAlignment="1">
      <alignment horizontal="center" vertical="center" wrapText="1"/>
    </xf>
    <xf numFmtId="4" fontId="5" fillId="3" borderId="4" xfId="0" applyNumberFormat="1"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1" fontId="5" fillId="3" borderId="9"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14" fontId="5" fillId="3" borderId="9" xfId="0" applyNumberFormat="1"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3" fontId="5" fillId="3" borderId="9" xfId="0" applyNumberFormat="1" applyFont="1" applyFill="1" applyBorder="1" applyAlignment="1">
      <alignment horizontal="left" vertical="center" wrapText="1"/>
    </xf>
    <xf numFmtId="3" fontId="5" fillId="3" borderId="1" xfId="0" applyNumberFormat="1" applyFont="1" applyFill="1" applyBorder="1" applyAlignment="1">
      <alignment horizontal="left" vertical="center" wrapText="1"/>
    </xf>
    <xf numFmtId="1" fontId="8" fillId="3" borderId="15" xfId="0" applyNumberFormat="1" applyFont="1" applyFill="1" applyBorder="1" applyAlignment="1">
      <alignment horizontal="center" vertical="center"/>
    </xf>
    <xf numFmtId="4" fontId="6" fillId="0" borderId="0" xfId="0" applyNumberFormat="1" applyFont="1" applyBorder="1" applyAlignment="1">
      <alignment vertical="center"/>
    </xf>
    <xf numFmtId="0" fontId="6" fillId="0" borderId="16" xfId="0" applyFont="1" applyBorder="1" applyAlignment="1">
      <alignment horizontal="left" vertical="center"/>
    </xf>
    <xf numFmtId="4" fontId="5" fillId="3" borderId="15" xfId="0" applyNumberFormat="1" applyFont="1" applyFill="1" applyBorder="1" applyAlignment="1">
      <alignment vertical="center"/>
    </xf>
  </cellXfs>
  <cellStyles count="4">
    <cellStyle name="Comma" xfId="3" builtinId="3"/>
    <cellStyle name="Normal" xfId="0" builtinId="0"/>
    <cellStyle name="Normal 2" xfId="2" xr:uid="{59323335-60F9-448C-8597-FD350F45389A}"/>
    <cellStyle name="Normal 3" xfId="1" xr:uid="{E785C2E1-D4B6-4158-B142-739DD124DAA7}"/>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8FFD1"/>
      <color rgb="FFFFFFFF"/>
      <color rgb="FF0000FF"/>
      <color rgb="FFCCFF99"/>
      <color rgb="FFB7FFB7"/>
      <color rgb="FF5C0000"/>
      <color rgb="FF800000"/>
      <color rgb="FFCCFFCC"/>
      <color rgb="FF9FFFBF"/>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AH74"/>
  <sheetViews>
    <sheetView tabSelected="1" topLeftCell="B1" zoomScale="70" zoomScaleNormal="70" workbookViewId="0">
      <pane ySplit="8" topLeftCell="A9" activePane="bottomLeft" state="frozen"/>
      <selection pane="bottomLeft" activeCell="AL35" sqref="AL35"/>
    </sheetView>
  </sheetViews>
  <sheetFormatPr defaultColWidth="9.140625" defaultRowHeight="12.75" x14ac:dyDescent="0.2"/>
  <cols>
    <col min="1" max="1" width="12.28515625" style="16" hidden="1" customWidth="1"/>
    <col min="2" max="2" width="16.140625" style="8" customWidth="1"/>
    <col min="3" max="3" width="9.28515625" style="16" customWidth="1"/>
    <col min="4" max="4" width="14" style="8" customWidth="1"/>
    <col min="5" max="5" width="20.5703125" style="8" customWidth="1"/>
    <col min="6" max="6" width="9.28515625" style="16" customWidth="1"/>
    <col min="7" max="7" width="12.28515625" style="16" bestFit="1" customWidth="1"/>
    <col min="8" max="8" width="17.42578125" style="8" customWidth="1"/>
    <col min="9" max="9" width="11.42578125" style="16" customWidth="1"/>
    <col min="10" max="10" width="27.5703125" style="8" customWidth="1"/>
    <col min="11" max="11" width="20.28515625" style="17" customWidth="1"/>
    <col min="12" max="12" width="15.42578125" style="17" customWidth="1"/>
    <col min="13" max="14" width="14.7109375" style="18" customWidth="1"/>
    <col min="15" max="15" width="11.42578125" style="19" customWidth="1"/>
    <col min="16" max="16" width="13.42578125" style="17" customWidth="1"/>
    <col min="17" max="17" width="13" style="17" customWidth="1"/>
    <col min="18" max="18" width="11.42578125" style="17" customWidth="1"/>
    <col min="19" max="19" width="21.5703125" style="20" customWidth="1"/>
    <col min="20" max="20" width="18.28515625" style="20" customWidth="1"/>
    <col min="21" max="21" width="21" style="20" customWidth="1"/>
    <col min="22" max="22" width="16.42578125" style="20" customWidth="1"/>
    <col min="23" max="23" width="24.7109375" style="20" customWidth="1"/>
    <col min="24" max="24" width="22.85546875" style="20" customWidth="1"/>
    <col min="25" max="25" width="14.85546875" style="20" customWidth="1"/>
    <col min="26" max="26" width="20.28515625" style="20" customWidth="1"/>
    <col min="27" max="27" width="14.85546875" style="20" customWidth="1"/>
    <col min="28" max="28" width="19" style="20" customWidth="1"/>
    <col min="29" max="29" width="18.5703125" style="20" customWidth="1"/>
    <col min="30" max="30" width="21" style="20" customWidth="1"/>
    <col min="31" max="31" width="20.5703125" style="20" customWidth="1"/>
    <col min="32" max="32" width="20" style="20" customWidth="1"/>
    <col min="33" max="33" width="20.42578125" style="20" customWidth="1"/>
    <col min="34" max="34" width="15.85546875" style="17" customWidth="1"/>
    <col min="35" max="16384" width="9.140625" style="8"/>
  </cols>
  <sheetData>
    <row r="1" spans="1:34" s="9" customFormat="1" ht="23.25" x14ac:dyDescent="0.35">
      <c r="A1" s="7"/>
      <c r="B1" s="8"/>
      <c r="F1" s="7"/>
      <c r="G1" s="7"/>
      <c r="H1" s="10" t="s">
        <v>39</v>
      </c>
      <c r="I1" s="7"/>
      <c r="K1" s="11"/>
      <c r="L1" s="11"/>
      <c r="M1" s="12"/>
      <c r="N1" s="12"/>
      <c r="O1" s="13"/>
      <c r="P1" s="11"/>
      <c r="Q1" s="11"/>
      <c r="R1" s="11"/>
      <c r="S1" s="34"/>
      <c r="T1" s="34"/>
      <c r="U1" s="34"/>
      <c r="V1" s="14"/>
      <c r="W1" s="34"/>
      <c r="X1" s="14"/>
      <c r="Y1" s="14"/>
      <c r="Z1" s="14"/>
      <c r="AA1" s="14"/>
      <c r="AB1" s="14"/>
      <c r="AC1" s="29"/>
      <c r="AD1" s="29"/>
      <c r="AE1" s="29"/>
      <c r="AF1" s="14"/>
      <c r="AG1" s="14"/>
      <c r="AH1" s="11"/>
    </row>
    <row r="2" spans="1:34" s="9" customFormat="1" ht="23.25" x14ac:dyDescent="0.35">
      <c r="A2" s="7"/>
      <c r="C2" s="7"/>
      <c r="F2" s="7"/>
      <c r="G2" s="7"/>
      <c r="H2" s="15" t="s">
        <v>279</v>
      </c>
      <c r="I2" s="7"/>
      <c r="K2" s="11"/>
      <c r="L2" s="11"/>
      <c r="M2" s="12"/>
      <c r="N2" s="12"/>
      <c r="O2" s="13"/>
      <c r="P2" s="11"/>
      <c r="Q2" s="11"/>
      <c r="R2" s="11"/>
      <c r="S2" s="14"/>
      <c r="T2" s="14"/>
      <c r="U2" s="14"/>
      <c r="V2" s="14"/>
      <c r="W2" s="14"/>
      <c r="X2" s="14"/>
      <c r="Y2" s="14"/>
      <c r="Z2" s="14"/>
      <c r="AA2" s="14"/>
      <c r="AB2" s="14"/>
      <c r="AC2" s="14"/>
      <c r="AD2" s="14"/>
      <c r="AE2" s="14"/>
      <c r="AF2" s="14"/>
      <c r="AG2" s="14"/>
      <c r="AH2" s="11"/>
    </row>
    <row r="3" spans="1:34" ht="13.5" thickBot="1" x14ac:dyDescent="0.25"/>
    <row r="4" spans="1:34" s="9" customFormat="1" ht="14.25" thickTop="1" thickBot="1" x14ac:dyDescent="0.25">
      <c r="A4" s="7"/>
      <c r="C4" s="7"/>
      <c r="F4" s="7"/>
      <c r="G4" s="7"/>
      <c r="I4" s="7"/>
      <c r="K4" s="11"/>
      <c r="L4" s="11"/>
      <c r="M4" s="12"/>
      <c r="N4" s="12"/>
      <c r="O4" s="13"/>
      <c r="P4" s="11"/>
      <c r="Q4" s="11"/>
      <c r="R4" s="11"/>
      <c r="S4" s="49" t="s">
        <v>20</v>
      </c>
      <c r="T4" s="50"/>
      <c r="U4" s="50"/>
      <c r="V4" s="50"/>
      <c r="W4" s="51"/>
      <c r="X4" s="49" t="s">
        <v>22</v>
      </c>
      <c r="Y4" s="50"/>
      <c r="Z4" s="50"/>
      <c r="AA4" s="50"/>
      <c r="AB4" s="51"/>
      <c r="AC4" s="50" t="s">
        <v>23</v>
      </c>
      <c r="AD4" s="50"/>
      <c r="AE4" s="50"/>
      <c r="AF4" s="50"/>
      <c r="AG4" s="51"/>
      <c r="AH4" s="11"/>
    </row>
    <row r="5" spans="1:34" s="9" customFormat="1" ht="36" customHeight="1" thickTop="1" x14ac:dyDescent="0.2">
      <c r="A5" s="47" t="s">
        <v>3</v>
      </c>
      <c r="B5" s="66" t="s">
        <v>0</v>
      </c>
      <c r="C5" s="68" t="s">
        <v>1</v>
      </c>
      <c r="D5" s="54" t="s">
        <v>17</v>
      </c>
      <c r="E5" s="54" t="s">
        <v>40</v>
      </c>
      <c r="F5" s="70" t="s">
        <v>2</v>
      </c>
      <c r="G5" s="70" t="s">
        <v>3</v>
      </c>
      <c r="H5" s="54" t="s">
        <v>4</v>
      </c>
      <c r="I5" s="68" t="s">
        <v>18</v>
      </c>
      <c r="J5" s="54" t="s">
        <v>15</v>
      </c>
      <c r="K5" s="54" t="s">
        <v>16</v>
      </c>
      <c r="L5" s="54" t="s">
        <v>41</v>
      </c>
      <c r="M5" s="72" t="s">
        <v>46</v>
      </c>
      <c r="N5" s="72" t="s">
        <v>47</v>
      </c>
      <c r="O5" s="52" t="s">
        <v>5</v>
      </c>
      <c r="P5" s="54" t="s">
        <v>19</v>
      </c>
      <c r="Q5" s="54" t="s">
        <v>6</v>
      </c>
      <c r="R5" s="54" t="s">
        <v>42</v>
      </c>
      <c r="S5" s="56" t="s">
        <v>7</v>
      </c>
      <c r="T5" s="57"/>
      <c r="U5" s="58"/>
      <c r="V5" s="59" t="s">
        <v>8</v>
      </c>
      <c r="W5" s="61" t="s">
        <v>9</v>
      </c>
      <c r="X5" s="56" t="s">
        <v>7</v>
      </c>
      <c r="Y5" s="57"/>
      <c r="Z5" s="58"/>
      <c r="AA5" s="59" t="s">
        <v>8</v>
      </c>
      <c r="AB5" s="61" t="s">
        <v>9</v>
      </c>
      <c r="AC5" s="56" t="s">
        <v>7</v>
      </c>
      <c r="AD5" s="57"/>
      <c r="AE5" s="58"/>
      <c r="AF5" s="59" t="s">
        <v>8</v>
      </c>
      <c r="AG5" s="61" t="s">
        <v>9</v>
      </c>
      <c r="AH5" s="74" t="s">
        <v>10</v>
      </c>
    </row>
    <row r="6" spans="1:34" s="9" customFormat="1" ht="21" customHeight="1" x14ac:dyDescent="0.2">
      <c r="A6" s="48"/>
      <c r="B6" s="67"/>
      <c r="C6" s="69"/>
      <c r="D6" s="55"/>
      <c r="E6" s="55"/>
      <c r="F6" s="71"/>
      <c r="G6" s="71"/>
      <c r="H6" s="55"/>
      <c r="I6" s="69"/>
      <c r="J6" s="55"/>
      <c r="K6" s="55"/>
      <c r="L6" s="55"/>
      <c r="M6" s="73"/>
      <c r="N6" s="73"/>
      <c r="O6" s="53"/>
      <c r="P6" s="55"/>
      <c r="Q6" s="55"/>
      <c r="R6" s="55"/>
      <c r="S6" s="63" t="s">
        <v>11</v>
      </c>
      <c r="T6" s="64"/>
      <c r="U6" s="65" t="s">
        <v>12</v>
      </c>
      <c r="V6" s="60"/>
      <c r="W6" s="62"/>
      <c r="X6" s="63" t="s">
        <v>11</v>
      </c>
      <c r="Y6" s="64"/>
      <c r="Z6" s="65" t="s">
        <v>12</v>
      </c>
      <c r="AA6" s="60"/>
      <c r="AB6" s="62"/>
      <c r="AC6" s="63" t="s">
        <v>11</v>
      </c>
      <c r="AD6" s="64"/>
      <c r="AE6" s="65" t="s">
        <v>12</v>
      </c>
      <c r="AF6" s="60"/>
      <c r="AG6" s="62"/>
      <c r="AH6" s="75"/>
    </row>
    <row r="7" spans="1:34" s="9" customFormat="1" ht="48" customHeight="1" thickBot="1" x14ac:dyDescent="0.25">
      <c r="A7" s="48"/>
      <c r="B7" s="67"/>
      <c r="C7" s="69"/>
      <c r="D7" s="55"/>
      <c r="E7" s="55"/>
      <c r="F7" s="71"/>
      <c r="G7" s="71"/>
      <c r="H7" s="55"/>
      <c r="I7" s="69"/>
      <c r="J7" s="55"/>
      <c r="K7" s="55"/>
      <c r="L7" s="55"/>
      <c r="M7" s="73"/>
      <c r="N7" s="73"/>
      <c r="O7" s="53"/>
      <c r="P7" s="55"/>
      <c r="Q7" s="55"/>
      <c r="R7" s="55"/>
      <c r="S7" s="36" t="s">
        <v>36</v>
      </c>
      <c r="T7" s="36" t="s">
        <v>13</v>
      </c>
      <c r="U7" s="62"/>
      <c r="V7" s="60"/>
      <c r="W7" s="62"/>
      <c r="X7" s="36" t="s">
        <v>37</v>
      </c>
      <c r="Y7" s="36" t="s">
        <v>13</v>
      </c>
      <c r="Z7" s="62"/>
      <c r="AA7" s="60"/>
      <c r="AB7" s="62"/>
      <c r="AC7" s="36" t="s">
        <v>38</v>
      </c>
      <c r="AD7" s="36" t="s">
        <v>13</v>
      </c>
      <c r="AE7" s="62"/>
      <c r="AF7" s="60"/>
      <c r="AG7" s="62"/>
      <c r="AH7" s="75"/>
    </row>
    <row r="8" spans="1:34" s="27" customFormat="1" ht="54" customHeight="1" thickTop="1" thickBot="1" x14ac:dyDescent="0.3">
      <c r="A8" s="26">
        <v>5</v>
      </c>
      <c r="B8" s="37">
        <v>0</v>
      </c>
      <c r="C8" s="38">
        <v>1</v>
      </c>
      <c r="D8" s="38">
        <v>2</v>
      </c>
      <c r="E8" s="37">
        <v>3</v>
      </c>
      <c r="F8" s="38">
        <v>4</v>
      </c>
      <c r="G8" s="38">
        <v>5</v>
      </c>
      <c r="H8" s="37">
        <v>6</v>
      </c>
      <c r="I8" s="38">
        <v>7</v>
      </c>
      <c r="J8" s="38">
        <v>8</v>
      </c>
      <c r="K8" s="37">
        <v>9</v>
      </c>
      <c r="L8" s="38">
        <v>10</v>
      </c>
      <c r="M8" s="39">
        <v>11</v>
      </c>
      <c r="N8" s="39">
        <v>12</v>
      </c>
      <c r="O8" s="38">
        <v>13</v>
      </c>
      <c r="P8" s="38">
        <v>14</v>
      </c>
      <c r="Q8" s="37">
        <v>15</v>
      </c>
      <c r="R8" s="38">
        <v>16</v>
      </c>
      <c r="S8" s="38">
        <v>17</v>
      </c>
      <c r="T8" s="37">
        <v>18</v>
      </c>
      <c r="U8" s="38">
        <v>19</v>
      </c>
      <c r="V8" s="38">
        <v>20</v>
      </c>
      <c r="W8" s="37">
        <v>21</v>
      </c>
      <c r="X8" s="38">
        <v>22</v>
      </c>
      <c r="Y8" s="38">
        <v>23</v>
      </c>
      <c r="Z8" s="37">
        <v>24</v>
      </c>
      <c r="AA8" s="38">
        <v>25</v>
      </c>
      <c r="AB8" s="38">
        <v>26</v>
      </c>
      <c r="AC8" s="37">
        <v>27</v>
      </c>
      <c r="AD8" s="38">
        <v>28</v>
      </c>
      <c r="AE8" s="38">
        <v>29</v>
      </c>
      <c r="AF8" s="37">
        <v>30</v>
      </c>
      <c r="AG8" s="38">
        <v>31</v>
      </c>
      <c r="AH8" s="76">
        <v>32</v>
      </c>
    </row>
    <row r="9" spans="1:34" s="23" customFormat="1" ht="18.75" customHeight="1" thickTop="1" x14ac:dyDescent="0.25">
      <c r="A9" s="21">
        <v>305000</v>
      </c>
      <c r="B9" s="22" t="s">
        <v>25</v>
      </c>
      <c r="C9" s="21">
        <v>1</v>
      </c>
      <c r="D9" s="23" t="s">
        <v>26</v>
      </c>
      <c r="E9" s="23" t="s">
        <v>43</v>
      </c>
      <c r="F9" s="21">
        <v>69</v>
      </c>
      <c r="G9" s="21">
        <v>305000</v>
      </c>
      <c r="H9" s="23" t="s">
        <v>27</v>
      </c>
      <c r="I9" s="21">
        <v>47259371</v>
      </c>
      <c r="J9" s="23" t="s">
        <v>29</v>
      </c>
      <c r="K9" s="30" t="s">
        <v>21</v>
      </c>
      <c r="L9" s="30" t="s">
        <v>49</v>
      </c>
      <c r="M9" s="31">
        <v>45256</v>
      </c>
      <c r="N9" s="31">
        <v>45273</v>
      </c>
      <c r="O9" s="32">
        <f>AC9/(AC9+AD9+AE9)</f>
        <v>0.5</v>
      </c>
      <c r="P9" s="30" t="s">
        <v>32</v>
      </c>
      <c r="Q9" s="30" t="s">
        <v>34</v>
      </c>
      <c r="R9" s="30" t="s">
        <v>44</v>
      </c>
      <c r="S9" s="28">
        <v>102627.5</v>
      </c>
      <c r="T9" s="28">
        <v>102627.5</v>
      </c>
      <c r="U9" s="28">
        <v>0</v>
      </c>
      <c r="V9" s="28">
        <v>0</v>
      </c>
      <c r="W9" s="28">
        <f>S9+T9+U9+V9</f>
        <v>205255</v>
      </c>
      <c r="X9" s="28">
        <v>0</v>
      </c>
      <c r="Y9" s="28">
        <v>0</v>
      </c>
      <c r="Z9" s="28">
        <v>0</v>
      </c>
      <c r="AA9" s="28">
        <v>0</v>
      </c>
      <c r="AB9" s="28">
        <f>X9+Y9+Z9+AA9</f>
        <v>0</v>
      </c>
      <c r="AC9" s="28">
        <f>S9+X9</f>
        <v>102627.5</v>
      </c>
      <c r="AD9" s="28">
        <f>T9+Y9</f>
        <v>102627.5</v>
      </c>
      <c r="AE9" s="28">
        <f>U9+Z9</f>
        <v>0</v>
      </c>
      <c r="AF9" s="28">
        <f>V9+AA9</f>
        <v>0</v>
      </c>
      <c r="AG9" s="77">
        <f>AB9+W9</f>
        <v>205255</v>
      </c>
      <c r="AH9" s="78" t="s">
        <v>31</v>
      </c>
    </row>
    <row r="10" spans="1:34" s="23" customFormat="1" ht="18.75" customHeight="1" x14ac:dyDescent="0.25">
      <c r="A10" s="21">
        <v>304226</v>
      </c>
      <c r="B10" s="22" t="s">
        <v>25</v>
      </c>
      <c r="C10" s="21">
        <v>2</v>
      </c>
      <c r="D10" s="23" t="s">
        <v>26</v>
      </c>
      <c r="E10" s="23" t="s">
        <v>43</v>
      </c>
      <c r="F10" s="21">
        <v>69</v>
      </c>
      <c r="G10" s="21">
        <v>304226</v>
      </c>
      <c r="H10" s="23" t="s">
        <v>28</v>
      </c>
      <c r="I10" s="21">
        <v>39382569</v>
      </c>
      <c r="J10" s="23" t="s">
        <v>30</v>
      </c>
      <c r="K10" s="30" t="s">
        <v>21</v>
      </c>
      <c r="L10" s="30" t="s">
        <v>45</v>
      </c>
      <c r="M10" s="31">
        <v>45256</v>
      </c>
      <c r="N10" s="31">
        <v>45273</v>
      </c>
      <c r="O10" s="32">
        <f t="shared" ref="O10:O68" si="0">AC10/(AC10+AD10+AE10)</f>
        <v>0.5</v>
      </c>
      <c r="P10" s="30" t="s">
        <v>32</v>
      </c>
      <c r="Q10" s="30" t="s">
        <v>34</v>
      </c>
      <c r="R10" s="30" t="s">
        <v>44</v>
      </c>
      <c r="S10" s="28">
        <v>102627.5</v>
      </c>
      <c r="T10" s="28">
        <v>102627.5</v>
      </c>
      <c r="U10" s="28">
        <v>0</v>
      </c>
      <c r="V10" s="28">
        <v>0</v>
      </c>
      <c r="W10" s="28">
        <f t="shared" ref="W10:W68" si="1">S10+T10+U10+V10</f>
        <v>205255</v>
      </c>
      <c r="X10" s="28">
        <v>0</v>
      </c>
      <c r="Y10" s="28">
        <v>0</v>
      </c>
      <c r="Z10" s="28">
        <v>0</v>
      </c>
      <c r="AA10" s="28">
        <v>0</v>
      </c>
      <c r="AB10" s="28">
        <f t="shared" ref="AB10:AB58" si="2">X10+Y10+Z10+AA10</f>
        <v>0</v>
      </c>
      <c r="AC10" s="28">
        <f t="shared" ref="AC10:AF68" si="3">S10+X10</f>
        <v>102627.5</v>
      </c>
      <c r="AD10" s="28">
        <f t="shared" si="3"/>
        <v>102627.5</v>
      </c>
      <c r="AE10" s="28">
        <f t="shared" si="3"/>
        <v>0</v>
      </c>
      <c r="AF10" s="28">
        <f t="shared" si="3"/>
        <v>0</v>
      </c>
      <c r="AG10" s="77">
        <f t="shared" ref="AG10:AG68" si="4">AB10+W10</f>
        <v>205255</v>
      </c>
      <c r="AH10" s="78" t="s">
        <v>31</v>
      </c>
    </row>
    <row r="11" spans="1:34" s="23" customFormat="1" ht="18.75" customHeight="1" x14ac:dyDescent="0.25">
      <c r="A11" s="21">
        <v>311119</v>
      </c>
      <c r="B11" s="22" t="s">
        <v>25</v>
      </c>
      <c r="C11" s="21">
        <v>3</v>
      </c>
      <c r="D11" s="23" t="s">
        <v>48</v>
      </c>
      <c r="E11" s="23" t="s">
        <v>51</v>
      </c>
      <c r="F11" s="21">
        <v>104</v>
      </c>
      <c r="G11" s="21">
        <v>311119</v>
      </c>
      <c r="H11" s="23" t="s">
        <v>137</v>
      </c>
      <c r="I11" s="21">
        <v>18408844</v>
      </c>
      <c r="J11" s="23" t="s">
        <v>52</v>
      </c>
      <c r="K11" s="30" t="s">
        <v>53</v>
      </c>
      <c r="L11" s="30" t="s">
        <v>54</v>
      </c>
      <c r="M11" s="31">
        <v>45505</v>
      </c>
      <c r="N11" s="31">
        <v>46295</v>
      </c>
      <c r="O11" s="32">
        <f t="shared" si="0"/>
        <v>0.39999999999999997</v>
      </c>
      <c r="P11" s="30" t="s">
        <v>55</v>
      </c>
      <c r="Q11" s="30" t="s">
        <v>34</v>
      </c>
      <c r="R11" s="30" t="s">
        <v>56</v>
      </c>
      <c r="S11" s="28">
        <v>5955508.9400000004</v>
      </c>
      <c r="T11" s="28">
        <v>8933263.4100000001</v>
      </c>
      <c r="U11" s="28">
        <v>0</v>
      </c>
      <c r="V11" s="28">
        <v>0</v>
      </c>
      <c r="W11" s="28">
        <f t="shared" si="1"/>
        <v>14888772.350000001</v>
      </c>
      <c r="X11" s="28">
        <v>0</v>
      </c>
      <c r="Y11" s="28">
        <v>0</v>
      </c>
      <c r="Z11" s="28">
        <v>0</v>
      </c>
      <c r="AA11" s="28">
        <v>0</v>
      </c>
      <c r="AB11" s="28">
        <f t="shared" si="2"/>
        <v>0</v>
      </c>
      <c r="AC11" s="28">
        <f t="shared" si="3"/>
        <v>5955508.9400000004</v>
      </c>
      <c r="AD11" s="28">
        <f t="shared" si="3"/>
        <v>8933263.4100000001</v>
      </c>
      <c r="AE11" s="28">
        <f t="shared" si="3"/>
        <v>0</v>
      </c>
      <c r="AF11" s="28">
        <f t="shared" si="3"/>
        <v>0</v>
      </c>
      <c r="AG11" s="77">
        <f t="shared" si="4"/>
        <v>14888772.350000001</v>
      </c>
      <c r="AH11" s="78" t="s">
        <v>24</v>
      </c>
    </row>
    <row r="12" spans="1:34" s="23" customFormat="1" ht="18.75" customHeight="1" x14ac:dyDescent="0.25">
      <c r="A12" s="21">
        <v>301598</v>
      </c>
      <c r="B12" s="22" t="s">
        <v>25</v>
      </c>
      <c r="C12" s="21">
        <v>4</v>
      </c>
      <c r="D12" s="23" t="s">
        <v>48</v>
      </c>
      <c r="E12" s="23" t="s">
        <v>51</v>
      </c>
      <c r="F12" s="21">
        <v>104</v>
      </c>
      <c r="G12" s="21">
        <v>301598</v>
      </c>
      <c r="H12" s="23" t="s">
        <v>138</v>
      </c>
      <c r="I12" s="21">
        <v>37217050</v>
      </c>
      <c r="J12" s="23" t="s">
        <v>57</v>
      </c>
      <c r="K12" s="30" t="s">
        <v>21</v>
      </c>
      <c r="L12" s="30" t="s">
        <v>58</v>
      </c>
      <c r="M12" s="31">
        <v>45505</v>
      </c>
      <c r="N12" s="31">
        <v>46418</v>
      </c>
      <c r="O12" s="32">
        <f t="shared" si="0"/>
        <v>0.39999999999999991</v>
      </c>
      <c r="P12" s="30" t="s">
        <v>55</v>
      </c>
      <c r="Q12" s="30" t="s">
        <v>34</v>
      </c>
      <c r="R12" s="30" t="s">
        <v>56</v>
      </c>
      <c r="S12" s="28">
        <v>5900309.6399999997</v>
      </c>
      <c r="T12" s="28">
        <v>8850464.4600000009</v>
      </c>
      <c r="U12" s="28">
        <v>0</v>
      </c>
      <c r="V12" s="28">
        <v>0</v>
      </c>
      <c r="W12" s="28">
        <f t="shared" si="1"/>
        <v>14750774.100000001</v>
      </c>
      <c r="X12" s="28">
        <v>0</v>
      </c>
      <c r="Y12" s="28">
        <v>0</v>
      </c>
      <c r="Z12" s="28">
        <v>0</v>
      </c>
      <c r="AA12" s="28">
        <v>0</v>
      </c>
      <c r="AB12" s="28">
        <f t="shared" si="2"/>
        <v>0</v>
      </c>
      <c r="AC12" s="28">
        <f t="shared" si="3"/>
        <v>5900309.6399999997</v>
      </c>
      <c r="AD12" s="28">
        <f t="shared" si="3"/>
        <v>8850464.4600000009</v>
      </c>
      <c r="AE12" s="28">
        <f t="shared" si="3"/>
        <v>0</v>
      </c>
      <c r="AF12" s="28">
        <f t="shared" si="3"/>
        <v>0</v>
      </c>
      <c r="AG12" s="77">
        <f t="shared" si="4"/>
        <v>14750774.100000001</v>
      </c>
      <c r="AH12" s="78" t="s">
        <v>24</v>
      </c>
    </row>
    <row r="13" spans="1:34" s="23" customFormat="1" ht="18.75" customHeight="1" x14ac:dyDescent="0.25">
      <c r="A13" s="21">
        <v>312225</v>
      </c>
      <c r="B13" s="22" t="s">
        <v>25</v>
      </c>
      <c r="C13" s="21">
        <v>5</v>
      </c>
      <c r="D13" s="23" t="s">
        <v>48</v>
      </c>
      <c r="E13" s="23" t="s">
        <v>51</v>
      </c>
      <c r="F13" s="21">
        <v>104</v>
      </c>
      <c r="G13" s="21">
        <v>312225</v>
      </c>
      <c r="H13" s="23" t="s">
        <v>139</v>
      </c>
      <c r="I13" s="21">
        <v>13696843</v>
      </c>
      <c r="J13" s="23" t="s">
        <v>59</v>
      </c>
      <c r="K13" s="30" t="s">
        <v>21</v>
      </c>
      <c r="L13" s="30" t="s">
        <v>60</v>
      </c>
      <c r="M13" s="31">
        <v>45505</v>
      </c>
      <c r="N13" s="31">
        <v>46418</v>
      </c>
      <c r="O13" s="32">
        <f t="shared" si="0"/>
        <v>0.39999999999999991</v>
      </c>
      <c r="P13" s="30" t="s">
        <v>55</v>
      </c>
      <c r="Q13" s="30" t="s">
        <v>34</v>
      </c>
      <c r="R13" s="30" t="s">
        <v>56</v>
      </c>
      <c r="S13" s="28">
        <v>5947548.1399999997</v>
      </c>
      <c r="T13" s="28">
        <v>8921322.2100000009</v>
      </c>
      <c r="U13" s="28">
        <v>0</v>
      </c>
      <c r="V13" s="28">
        <v>0</v>
      </c>
      <c r="W13" s="28">
        <f t="shared" si="1"/>
        <v>14868870.350000001</v>
      </c>
      <c r="X13" s="28">
        <v>0</v>
      </c>
      <c r="Y13" s="28">
        <v>0</v>
      </c>
      <c r="Z13" s="28">
        <v>0</v>
      </c>
      <c r="AA13" s="28">
        <v>0</v>
      </c>
      <c r="AB13" s="28">
        <f t="shared" si="2"/>
        <v>0</v>
      </c>
      <c r="AC13" s="28">
        <f t="shared" si="3"/>
        <v>5947548.1399999997</v>
      </c>
      <c r="AD13" s="28">
        <f t="shared" si="3"/>
        <v>8921322.2100000009</v>
      </c>
      <c r="AE13" s="28">
        <f t="shared" si="3"/>
        <v>0</v>
      </c>
      <c r="AF13" s="28">
        <f t="shared" si="3"/>
        <v>0</v>
      </c>
      <c r="AG13" s="77">
        <f t="shared" si="4"/>
        <v>14868870.350000001</v>
      </c>
      <c r="AH13" s="78" t="s">
        <v>24</v>
      </c>
    </row>
    <row r="14" spans="1:34" s="23" customFormat="1" ht="18.75" customHeight="1" x14ac:dyDescent="0.25">
      <c r="A14" s="21">
        <v>325494</v>
      </c>
      <c r="B14" s="22" t="s">
        <v>25</v>
      </c>
      <c r="C14" s="21">
        <v>6</v>
      </c>
      <c r="D14" s="23" t="s">
        <v>65</v>
      </c>
      <c r="E14" s="23" t="s">
        <v>66</v>
      </c>
      <c r="F14" s="21">
        <v>368</v>
      </c>
      <c r="G14" s="21">
        <v>325494</v>
      </c>
      <c r="H14" s="23" t="s">
        <v>63</v>
      </c>
      <c r="I14" s="21">
        <v>45718117</v>
      </c>
      <c r="J14" s="23" t="s">
        <v>64</v>
      </c>
      <c r="K14" s="30" t="s">
        <v>67</v>
      </c>
      <c r="L14" s="30" t="s">
        <v>68</v>
      </c>
      <c r="M14" s="31">
        <v>45536</v>
      </c>
      <c r="N14" s="31">
        <v>46630</v>
      </c>
      <c r="O14" s="32">
        <f t="shared" si="0"/>
        <v>0.72115614524322269</v>
      </c>
      <c r="P14" s="30" t="s">
        <v>69</v>
      </c>
      <c r="Q14" s="30" t="s">
        <v>35</v>
      </c>
      <c r="R14" s="30">
        <v>152</v>
      </c>
      <c r="S14" s="28">
        <v>28907568.00546689</v>
      </c>
      <c r="T14" s="28">
        <v>0</v>
      </c>
      <c r="U14" s="28">
        <v>9661929.4945331104</v>
      </c>
      <c r="V14" s="28">
        <v>0</v>
      </c>
      <c r="W14" s="28">
        <f t="shared" si="1"/>
        <v>38569497.5</v>
      </c>
      <c r="X14" s="28">
        <v>122837240.88634738</v>
      </c>
      <c r="Y14" s="28">
        <v>0</v>
      </c>
      <c r="Z14" s="28">
        <v>49012059.113652609</v>
      </c>
      <c r="AA14" s="28">
        <v>0</v>
      </c>
      <c r="AB14" s="28">
        <f t="shared" si="2"/>
        <v>171849300</v>
      </c>
      <c r="AC14" s="28">
        <f t="shared" si="3"/>
        <v>151744808.89181426</v>
      </c>
      <c r="AD14" s="28">
        <f t="shared" si="3"/>
        <v>0</v>
      </c>
      <c r="AE14" s="28">
        <f t="shared" si="3"/>
        <v>58673988.608185723</v>
      </c>
      <c r="AF14" s="28">
        <f t="shared" si="3"/>
        <v>0</v>
      </c>
      <c r="AG14" s="77">
        <f t="shared" si="4"/>
        <v>210418797.5</v>
      </c>
      <c r="AH14" s="78" t="s">
        <v>24</v>
      </c>
    </row>
    <row r="15" spans="1:34" s="23" customFormat="1" ht="18.75" customHeight="1" x14ac:dyDescent="0.25">
      <c r="A15" s="21">
        <v>321201</v>
      </c>
      <c r="B15" s="22" t="s">
        <v>25</v>
      </c>
      <c r="C15" s="21">
        <v>7</v>
      </c>
      <c r="D15" s="23" t="s">
        <v>26</v>
      </c>
      <c r="E15" s="23" t="s">
        <v>43</v>
      </c>
      <c r="F15" s="21">
        <v>269</v>
      </c>
      <c r="G15" s="21">
        <v>321201</v>
      </c>
      <c r="H15" s="23" t="s">
        <v>70</v>
      </c>
      <c r="I15" s="21">
        <v>39382569</v>
      </c>
      <c r="J15" s="23" t="s">
        <v>30</v>
      </c>
      <c r="K15" s="30" t="s">
        <v>21</v>
      </c>
      <c r="L15" s="30" t="s">
        <v>71</v>
      </c>
      <c r="M15" s="31">
        <v>45566</v>
      </c>
      <c r="N15" s="31">
        <v>47483</v>
      </c>
      <c r="O15" s="32">
        <f t="shared" si="0"/>
        <v>0.50000000125395938</v>
      </c>
      <c r="P15" s="30" t="s">
        <v>55</v>
      </c>
      <c r="Q15" s="30" t="s">
        <v>34</v>
      </c>
      <c r="R15" s="30" t="s">
        <v>44</v>
      </c>
      <c r="S15" s="28">
        <v>1993685.04</v>
      </c>
      <c r="T15" s="28">
        <v>1993685.03</v>
      </c>
      <c r="U15" s="28">
        <v>0</v>
      </c>
      <c r="V15" s="28">
        <v>0</v>
      </c>
      <c r="W15" s="28">
        <f t="shared" si="1"/>
        <v>3987370.0700000003</v>
      </c>
      <c r="X15" s="28">
        <v>0</v>
      </c>
      <c r="Y15" s="28">
        <v>0</v>
      </c>
      <c r="Z15" s="28">
        <v>0</v>
      </c>
      <c r="AA15" s="28">
        <v>0</v>
      </c>
      <c r="AB15" s="28">
        <f t="shared" si="2"/>
        <v>0</v>
      </c>
      <c r="AC15" s="28">
        <f t="shared" si="3"/>
        <v>1993685.04</v>
      </c>
      <c r="AD15" s="28">
        <f t="shared" si="3"/>
        <v>1993685.03</v>
      </c>
      <c r="AE15" s="28">
        <f t="shared" si="3"/>
        <v>0</v>
      </c>
      <c r="AF15" s="28">
        <f t="shared" si="3"/>
        <v>0</v>
      </c>
      <c r="AG15" s="77">
        <f t="shared" si="4"/>
        <v>3987370.0700000003</v>
      </c>
      <c r="AH15" s="78" t="s">
        <v>24</v>
      </c>
    </row>
    <row r="16" spans="1:34" s="23" customFormat="1" ht="18.75" customHeight="1" x14ac:dyDescent="0.25">
      <c r="A16" s="21">
        <v>305745</v>
      </c>
      <c r="B16" s="22" t="s">
        <v>25</v>
      </c>
      <c r="C16" s="21">
        <v>8</v>
      </c>
      <c r="D16" s="23" t="s">
        <v>48</v>
      </c>
      <c r="E16" s="23" t="s">
        <v>51</v>
      </c>
      <c r="F16" s="21">
        <v>104</v>
      </c>
      <c r="G16" s="21">
        <v>305745</v>
      </c>
      <c r="H16" s="23" t="s">
        <v>72</v>
      </c>
      <c r="I16" s="21">
        <v>30504972</v>
      </c>
      <c r="J16" s="23" t="s">
        <v>73</v>
      </c>
      <c r="K16" s="30" t="s">
        <v>74</v>
      </c>
      <c r="L16" s="30" t="s">
        <v>75</v>
      </c>
      <c r="M16" s="31">
        <v>45566</v>
      </c>
      <c r="N16" s="31">
        <v>46477</v>
      </c>
      <c r="O16" s="32">
        <f t="shared" si="0"/>
        <v>0.39703399387077465</v>
      </c>
      <c r="P16" s="30" t="s">
        <v>55</v>
      </c>
      <c r="Q16" s="30" t="s">
        <v>34</v>
      </c>
      <c r="R16" s="30" t="s">
        <v>56</v>
      </c>
      <c r="S16" s="28">
        <v>5863448.5520000001</v>
      </c>
      <c r="T16" s="28">
        <v>8795172.8279999997</v>
      </c>
      <c r="U16" s="28">
        <v>109505.89</v>
      </c>
      <c r="V16" s="28">
        <v>0</v>
      </c>
      <c r="W16" s="28">
        <f t="shared" si="1"/>
        <v>14768127.27</v>
      </c>
      <c r="X16" s="28">
        <v>0</v>
      </c>
      <c r="Y16" s="28">
        <v>0</v>
      </c>
      <c r="Z16" s="28">
        <v>0</v>
      </c>
      <c r="AA16" s="28">
        <v>0</v>
      </c>
      <c r="AB16" s="28">
        <f t="shared" si="2"/>
        <v>0</v>
      </c>
      <c r="AC16" s="28">
        <f t="shared" si="3"/>
        <v>5863448.5520000001</v>
      </c>
      <c r="AD16" s="28">
        <f t="shared" si="3"/>
        <v>8795172.8279999997</v>
      </c>
      <c r="AE16" s="28">
        <f t="shared" si="3"/>
        <v>109505.89</v>
      </c>
      <c r="AF16" s="28">
        <f t="shared" si="3"/>
        <v>0</v>
      </c>
      <c r="AG16" s="77">
        <f t="shared" si="4"/>
        <v>14768127.27</v>
      </c>
      <c r="AH16" s="78" t="s">
        <v>24</v>
      </c>
    </row>
    <row r="17" spans="1:34" s="23" customFormat="1" ht="18.75" customHeight="1" x14ac:dyDescent="0.25">
      <c r="A17" s="21">
        <v>322078</v>
      </c>
      <c r="B17" s="22" t="s">
        <v>25</v>
      </c>
      <c r="C17" s="21">
        <v>9</v>
      </c>
      <c r="D17" s="23" t="s">
        <v>26</v>
      </c>
      <c r="E17" s="23" t="s">
        <v>43</v>
      </c>
      <c r="F17" s="21">
        <v>269</v>
      </c>
      <c r="G17" s="21">
        <v>322078</v>
      </c>
      <c r="H17" s="23" t="s">
        <v>76</v>
      </c>
      <c r="I17" s="21">
        <v>47259371</v>
      </c>
      <c r="J17" s="23" t="s">
        <v>29</v>
      </c>
      <c r="K17" s="30" t="s">
        <v>21</v>
      </c>
      <c r="L17" s="30" t="s">
        <v>79</v>
      </c>
      <c r="M17" s="31">
        <v>45566</v>
      </c>
      <c r="N17" s="31">
        <v>47483</v>
      </c>
      <c r="O17" s="32">
        <f t="shared" si="0"/>
        <v>0.5</v>
      </c>
      <c r="P17" s="30" t="s">
        <v>55</v>
      </c>
      <c r="Q17" s="30" t="s">
        <v>34</v>
      </c>
      <c r="R17" s="30" t="s">
        <v>44</v>
      </c>
      <c r="S17" s="28">
        <v>2272997.25</v>
      </c>
      <c r="T17" s="28">
        <v>2272997.25</v>
      </c>
      <c r="U17" s="28">
        <v>0</v>
      </c>
      <c r="V17" s="28">
        <v>0</v>
      </c>
      <c r="W17" s="28">
        <f t="shared" si="1"/>
        <v>4545994.5</v>
      </c>
      <c r="X17" s="28">
        <v>0</v>
      </c>
      <c r="Y17" s="28">
        <v>0</v>
      </c>
      <c r="Z17" s="28">
        <v>0</v>
      </c>
      <c r="AA17" s="28">
        <v>0</v>
      </c>
      <c r="AB17" s="28">
        <f t="shared" si="2"/>
        <v>0</v>
      </c>
      <c r="AC17" s="28">
        <f t="shared" si="3"/>
        <v>2272997.25</v>
      </c>
      <c r="AD17" s="28">
        <f t="shared" si="3"/>
        <v>2272997.25</v>
      </c>
      <c r="AE17" s="28">
        <f t="shared" si="3"/>
        <v>0</v>
      </c>
      <c r="AF17" s="28">
        <f t="shared" si="3"/>
        <v>0</v>
      </c>
      <c r="AG17" s="77">
        <f t="shared" si="4"/>
        <v>4545994.5</v>
      </c>
      <c r="AH17" s="78" t="s">
        <v>24</v>
      </c>
    </row>
    <row r="18" spans="1:34" s="23" customFormat="1" ht="18.75" customHeight="1" x14ac:dyDescent="0.25">
      <c r="A18" s="21">
        <v>316246</v>
      </c>
      <c r="B18" s="22" t="s">
        <v>25</v>
      </c>
      <c r="C18" s="21">
        <v>10</v>
      </c>
      <c r="D18" s="23" t="s">
        <v>48</v>
      </c>
      <c r="E18" s="23" t="s">
        <v>51</v>
      </c>
      <c r="F18" s="21">
        <v>104</v>
      </c>
      <c r="G18" s="21">
        <v>316246</v>
      </c>
      <c r="H18" s="23" t="s">
        <v>80</v>
      </c>
      <c r="I18" s="21">
        <v>14196560</v>
      </c>
      <c r="J18" s="23" t="s">
        <v>62</v>
      </c>
      <c r="K18" s="30" t="s">
        <v>21</v>
      </c>
      <c r="L18" s="30" t="s">
        <v>81</v>
      </c>
      <c r="M18" s="31">
        <v>45566</v>
      </c>
      <c r="N18" s="31">
        <v>46477</v>
      </c>
      <c r="O18" s="32">
        <f t="shared" si="0"/>
        <v>0.39999999999999997</v>
      </c>
      <c r="P18" s="30" t="s">
        <v>82</v>
      </c>
      <c r="Q18" s="30" t="s">
        <v>34</v>
      </c>
      <c r="R18" s="30">
        <v>138</v>
      </c>
      <c r="S18" s="28">
        <v>5956449.9199999999</v>
      </c>
      <c r="T18" s="28">
        <v>8934674.8800000008</v>
      </c>
      <c r="U18" s="28">
        <v>0</v>
      </c>
      <c r="V18" s="28">
        <v>0</v>
      </c>
      <c r="W18" s="28">
        <f t="shared" si="1"/>
        <v>14891124.800000001</v>
      </c>
      <c r="X18" s="28">
        <v>0</v>
      </c>
      <c r="Y18" s="28">
        <v>0</v>
      </c>
      <c r="Z18" s="28">
        <v>0</v>
      </c>
      <c r="AA18" s="28">
        <v>0</v>
      </c>
      <c r="AB18" s="28">
        <f t="shared" si="2"/>
        <v>0</v>
      </c>
      <c r="AC18" s="28">
        <f t="shared" si="3"/>
        <v>5956449.9199999999</v>
      </c>
      <c r="AD18" s="28">
        <f t="shared" si="3"/>
        <v>8934674.8800000008</v>
      </c>
      <c r="AE18" s="28">
        <f t="shared" si="3"/>
        <v>0</v>
      </c>
      <c r="AF18" s="28">
        <f t="shared" si="3"/>
        <v>0</v>
      </c>
      <c r="AG18" s="77">
        <f t="shared" si="4"/>
        <v>14891124.800000001</v>
      </c>
      <c r="AH18" s="78" t="s">
        <v>24</v>
      </c>
    </row>
    <row r="19" spans="1:34" s="23" customFormat="1" ht="18.75" customHeight="1" x14ac:dyDescent="0.25">
      <c r="A19" s="21">
        <v>314243</v>
      </c>
      <c r="B19" s="22" t="s">
        <v>25</v>
      </c>
      <c r="C19" s="21">
        <v>11</v>
      </c>
      <c r="D19" s="23" t="s">
        <v>48</v>
      </c>
      <c r="E19" s="23" t="s">
        <v>51</v>
      </c>
      <c r="F19" s="21">
        <v>104</v>
      </c>
      <c r="G19" s="21">
        <v>314243</v>
      </c>
      <c r="H19" s="23" t="s">
        <v>83</v>
      </c>
      <c r="I19" s="21">
        <v>8064239</v>
      </c>
      <c r="J19" s="23" t="s">
        <v>61</v>
      </c>
      <c r="K19" s="30" t="s">
        <v>21</v>
      </c>
      <c r="L19" s="30" t="s">
        <v>84</v>
      </c>
      <c r="M19" s="31">
        <v>45566</v>
      </c>
      <c r="N19" s="31">
        <v>46477</v>
      </c>
      <c r="O19" s="32">
        <f t="shared" si="0"/>
        <v>0.39999999999999997</v>
      </c>
      <c r="P19" s="30" t="s">
        <v>82</v>
      </c>
      <c r="Q19" s="30" t="s">
        <v>34</v>
      </c>
      <c r="R19" s="30">
        <v>138</v>
      </c>
      <c r="S19" s="28">
        <v>5956420.9840000002</v>
      </c>
      <c r="T19" s="28">
        <v>8934631.4759999998</v>
      </c>
      <c r="U19" s="28">
        <v>0</v>
      </c>
      <c r="V19" s="28">
        <v>0</v>
      </c>
      <c r="W19" s="28">
        <f t="shared" si="1"/>
        <v>14891052.460000001</v>
      </c>
      <c r="X19" s="28">
        <v>0</v>
      </c>
      <c r="Y19" s="28">
        <v>0</v>
      </c>
      <c r="Z19" s="28">
        <v>0</v>
      </c>
      <c r="AA19" s="28">
        <v>0</v>
      </c>
      <c r="AB19" s="28">
        <f t="shared" si="2"/>
        <v>0</v>
      </c>
      <c r="AC19" s="28">
        <f t="shared" si="3"/>
        <v>5956420.9840000002</v>
      </c>
      <c r="AD19" s="28">
        <f t="shared" si="3"/>
        <v>8934631.4759999998</v>
      </c>
      <c r="AE19" s="28">
        <f t="shared" si="3"/>
        <v>0</v>
      </c>
      <c r="AF19" s="28">
        <f t="shared" si="3"/>
        <v>0</v>
      </c>
      <c r="AG19" s="77">
        <f t="shared" si="4"/>
        <v>14891052.460000001</v>
      </c>
      <c r="AH19" s="78" t="s">
        <v>24</v>
      </c>
    </row>
    <row r="20" spans="1:34" s="23" customFormat="1" ht="18.75" customHeight="1" x14ac:dyDescent="0.25">
      <c r="A20" s="21">
        <v>326977</v>
      </c>
      <c r="B20" s="22" t="s">
        <v>25</v>
      </c>
      <c r="C20" s="21">
        <v>12</v>
      </c>
      <c r="D20" s="23" t="s">
        <v>77</v>
      </c>
      <c r="E20" s="23" t="s">
        <v>43</v>
      </c>
      <c r="F20" s="21">
        <v>403</v>
      </c>
      <c r="G20" s="21">
        <v>326977</v>
      </c>
      <c r="H20" s="23" t="s">
        <v>86</v>
      </c>
      <c r="I20" s="21">
        <v>16762836</v>
      </c>
      <c r="J20" s="23" t="s">
        <v>87</v>
      </c>
      <c r="K20" s="30" t="s">
        <v>88</v>
      </c>
      <c r="L20" s="30" t="s">
        <v>89</v>
      </c>
      <c r="M20" s="31">
        <v>45689</v>
      </c>
      <c r="N20" s="31">
        <v>46721</v>
      </c>
      <c r="O20" s="32">
        <f t="shared" si="0"/>
        <v>0.39999999999999991</v>
      </c>
      <c r="P20" s="30" t="s">
        <v>55</v>
      </c>
      <c r="Q20" s="30" t="s">
        <v>34</v>
      </c>
      <c r="R20" s="30" t="s">
        <v>85</v>
      </c>
      <c r="S20" s="28">
        <v>3980720</v>
      </c>
      <c r="T20" s="28">
        <v>5772043.5300000003</v>
      </c>
      <c r="U20" s="28">
        <v>199036.47</v>
      </c>
      <c r="V20" s="28">
        <v>0</v>
      </c>
      <c r="W20" s="28">
        <f t="shared" si="1"/>
        <v>9951800.0000000019</v>
      </c>
      <c r="X20" s="28">
        <v>0</v>
      </c>
      <c r="Y20" s="28">
        <v>0</v>
      </c>
      <c r="Z20" s="28">
        <v>0</v>
      </c>
      <c r="AA20" s="28">
        <v>0</v>
      </c>
      <c r="AB20" s="28">
        <f t="shared" si="2"/>
        <v>0</v>
      </c>
      <c r="AC20" s="28">
        <f t="shared" si="3"/>
        <v>3980720</v>
      </c>
      <c r="AD20" s="28">
        <f t="shared" si="3"/>
        <v>5772043.5300000003</v>
      </c>
      <c r="AE20" s="28">
        <f t="shared" si="3"/>
        <v>199036.47</v>
      </c>
      <c r="AF20" s="28">
        <f t="shared" si="3"/>
        <v>0</v>
      </c>
      <c r="AG20" s="77">
        <f t="shared" si="4"/>
        <v>9951800.0000000019</v>
      </c>
      <c r="AH20" s="78" t="s">
        <v>24</v>
      </c>
    </row>
    <row r="21" spans="1:34" s="23" customFormat="1" ht="18.75" customHeight="1" x14ac:dyDescent="0.25">
      <c r="A21" s="21">
        <v>328065</v>
      </c>
      <c r="B21" s="22" t="s">
        <v>25</v>
      </c>
      <c r="C21" s="21">
        <v>13</v>
      </c>
      <c r="D21" s="23" t="s">
        <v>77</v>
      </c>
      <c r="E21" s="23" t="s">
        <v>43</v>
      </c>
      <c r="F21" s="21">
        <v>403</v>
      </c>
      <c r="G21" s="21">
        <v>328065</v>
      </c>
      <c r="H21" s="23" t="s">
        <v>90</v>
      </c>
      <c r="I21" s="21">
        <v>7108752</v>
      </c>
      <c r="J21" s="23" t="s">
        <v>91</v>
      </c>
      <c r="K21" s="30" t="s">
        <v>92</v>
      </c>
      <c r="L21" s="30" t="s">
        <v>93</v>
      </c>
      <c r="M21" s="31">
        <v>45689</v>
      </c>
      <c r="N21" s="31">
        <v>46783</v>
      </c>
      <c r="O21" s="32">
        <f t="shared" si="0"/>
        <v>0.40000000000000008</v>
      </c>
      <c r="P21" s="30" t="s">
        <v>55</v>
      </c>
      <c r="Q21" s="30" t="s">
        <v>34</v>
      </c>
      <c r="R21" s="30" t="s">
        <v>85</v>
      </c>
      <c r="S21" s="28">
        <v>3632508.8</v>
      </c>
      <c r="T21" s="28">
        <v>5416604.5999999996</v>
      </c>
      <c r="U21" s="28">
        <v>32158.6</v>
      </c>
      <c r="V21" s="28">
        <v>0</v>
      </c>
      <c r="W21" s="28">
        <f t="shared" si="1"/>
        <v>9081271.9999999981</v>
      </c>
      <c r="X21" s="28">
        <v>0</v>
      </c>
      <c r="Y21" s="28">
        <v>0</v>
      </c>
      <c r="Z21" s="28">
        <v>0</v>
      </c>
      <c r="AA21" s="28">
        <v>0</v>
      </c>
      <c r="AB21" s="28">
        <f t="shared" si="2"/>
        <v>0</v>
      </c>
      <c r="AC21" s="28">
        <f t="shared" si="3"/>
        <v>3632508.8</v>
      </c>
      <c r="AD21" s="28">
        <f t="shared" si="3"/>
        <v>5416604.5999999996</v>
      </c>
      <c r="AE21" s="28">
        <f t="shared" si="3"/>
        <v>32158.6</v>
      </c>
      <c r="AF21" s="28">
        <f t="shared" si="3"/>
        <v>0</v>
      </c>
      <c r="AG21" s="77">
        <f t="shared" si="4"/>
        <v>9081271.9999999981</v>
      </c>
      <c r="AH21" s="78" t="s">
        <v>24</v>
      </c>
    </row>
    <row r="22" spans="1:34" s="23" customFormat="1" ht="18.75" customHeight="1" x14ac:dyDescent="0.25">
      <c r="A22" s="21">
        <v>329728</v>
      </c>
      <c r="B22" s="22" t="s">
        <v>25</v>
      </c>
      <c r="C22" s="21">
        <v>14</v>
      </c>
      <c r="D22" s="23" t="s">
        <v>77</v>
      </c>
      <c r="E22" s="23" t="s">
        <v>43</v>
      </c>
      <c r="F22" s="21">
        <v>403</v>
      </c>
      <c r="G22" s="21">
        <v>329728</v>
      </c>
      <c r="H22" s="23" t="s">
        <v>94</v>
      </c>
      <c r="I22" s="21">
        <v>7108752</v>
      </c>
      <c r="J22" s="23" t="s">
        <v>91</v>
      </c>
      <c r="K22" s="30" t="s">
        <v>95</v>
      </c>
      <c r="L22" s="30" t="s">
        <v>96</v>
      </c>
      <c r="M22" s="31">
        <v>45689</v>
      </c>
      <c r="N22" s="31">
        <v>46783</v>
      </c>
      <c r="O22" s="32">
        <f t="shared" si="0"/>
        <v>0.39999999999999997</v>
      </c>
      <c r="P22" s="30" t="s">
        <v>55</v>
      </c>
      <c r="Q22" s="30" t="s">
        <v>34</v>
      </c>
      <c r="R22" s="30" t="s">
        <v>85</v>
      </c>
      <c r="S22" s="28">
        <v>3864982.4</v>
      </c>
      <c r="T22" s="28">
        <v>5765296.5999999996</v>
      </c>
      <c r="U22" s="28">
        <v>32177</v>
      </c>
      <c r="V22" s="28">
        <v>0</v>
      </c>
      <c r="W22" s="28">
        <f t="shared" si="1"/>
        <v>9662456</v>
      </c>
      <c r="X22" s="28">
        <v>0</v>
      </c>
      <c r="Y22" s="28">
        <v>0</v>
      </c>
      <c r="Z22" s="28">
        <v>0</v>
      </c>
      <c r="AA22" s="28">
        <v>0</v>
      </c>
      <c r="AB22" s="28">
        <f t="shared" si="2"/>
        <v>0</v>
      </c>
      <c r="AC22" s="28">
        <f t="shared" si="3"/>
        <v>3864982.4</v>
      </c>
      <c r="AD22" s="28">
        <f t="shared" si="3"/>
        <v>5765296.5999999996</v>
      </c>
      <c r="AE22" s="28">
        <f t="shared" si="3"/>
        <v>32177</v>
      </c>
      <c r="AF22" s="28">
        <f t="shared" si="3"/>
        <v>0</v>
      </c>
      <c r="AG22" s="77">
        <f t="shared" si="4"/>
        <v>9662456</v>
      </c>
      <c r="AH22" s="78" t="s">
        <v>24</v>
      </c>
    </row>
    <row r="23" spans="1:34" s="23" customFormat="1" ht="18.75" customHeight="1" x14ac:dyDescent="0.25">
      <c r="A23" s="21">
        <v>329350</v>
      </c>
      <c r="B23" s="22" t="s">
        <v>25</v>
      </c>
      <c r="C23" s="21">
        <v>15</v>
      </c>
      <c r="D23" s="23" t="s">
        <v>77</v>
      </c>
      <c r="E23" s="23" t="s">
        <v>43</v>
      </c>
      <c r="F23" s="21">
        <v>403</v>
      </c>
      <c r="G23" s="21">
        <v>329350</v>
      </c>
      <c r="H23" s="23" t="s">
        <v>97</v>
      </c>
      <c r="I23" s="21">
        <v>7927269</v>
      </c>
      <c r="J23" s="23" t="s">
        <v>98</v>
      </c>
      <c r="K23" s="30" t="s">
        <v>99</v>
      </c>
      <c r="L23" s="30" t="s">
        <v>100</v>
      </c>
      <c r="M23" s="31">
        <v>45689</v>
      </c>
      <c r="N23" s="31">
        <v>46783</v>
      </c>
      <c r="O23" s="32">
        <f t="shared" si="0"/>
        <v>0.39999999999999997</v>
      </c>
      <c r="P23" s="30" t="s">
        <v>55</v>
      </c>
      <c r="Q23" s="30" t="s">
        <v>34</v>
      </c>
      <c r="R23" s="30" t="s">
        <v>85</v>
      </c>
      <c r="S23" s="28">
        <v>3958224.4479999999</v>
      </c>
      <c r="T23" s="28">
        <v>5868766.3320000004</v>
      </c>
      <c r="U23" s="28">
        <v>68570.34</v>
      </c>
      <c r="V23" s="28">
        <v>0</v>
      </c>
      <c r="W23" s="28">
        <f t="shared" si="1"/>
        <v>9895561.120000001</v>
      </c>
      <c r="X23" s="28">
        <v>0</v>
      </c>
      <c r="Y23" s="28">
        <v>0</v>
      </c>
      <c r="Z23" s="28">
        <v>0</v>
      </c>
      <c r="AA23" s="28">
        <v>0</v>
      </c>
      <c r="AB23" s="28">
        <f t="shared" si="2"/>
        <v>0</v>
      </c>
      <c r="AC23" s="28">
        <f t="shared" si="3"/>
        <v>3958224.4479999999</v>
      </c>
      <c r="AD23" s="28">
        <f t="shared" si="3"/>
        <v>5868766.3320000004</v>
      </c>
      <c r="AE23" s="28">
        <f t="shared" si="3"/>
        <v>68570.34</v>
      </c>
      <c r="AF23" s="28">
        <f t="shared" si="3"/>
        <v>0</v>
      </c>
      <c r="AG23" s="77">
        <f t="shared" si="4"/>
        <v>9895561.120000001</v>
      </c>
      <c r="AH23" s="78" t="s">
        <v>24</v>
      </c>
    </row>
    <row r="24" spans="1:34" s="23" customFormat="1" ht="18.75" customHeight="1" x14ac:dyDescent="0.25">
      <c r="A24" s="21">
        <v>329169</v>
      </c>
      <c r="B24" s="22" t="s">
        <v>25</v>
      </c>
      <c r="C24" s="21">
        <v>16</v>
      </c>
      <c r="D24" s="23" t="s">
        <v>77</v>
      </c>
      <c r="E24" s="23" t="s">
        <v>43</v>
      </c>
      <c r="F24" s="21">
        <v>403</v>
      </c>
      <c r="G24" s="21">
        <v>329169</v>
      </c>
      <c r="H24" s="23" t="s">
        <v>101</v>
      </c>
      <c r="I24" s="21">
        <v>3151288</v>
      </c>
      <c r="J24" s="23" t="s">
        <v>102</v>
      </c>
      <c r="K24" s="30" t="s">
        <v>95</v>
      </c>
      <c r="L24" s="30" t="s">
        <v>103</v>
      </c>
      <c r="M24" s="31">
        <v>45689</v>
      </c>
      <c r="N24" s="31">
        <v>46752</v>
      </c>
      <c r="O24" s="32">
        <f t="shared" si="0"/>
        <v>0.4</v>
      </c>
      <c r="P24" s="30" t="s">
        <v>55</v>
      </c>
      <c r="Q24" s="30" t="s">
        <v>34</v>
      </c>
      <c r="R24" s="30" t="s">
        <v>85</v>
      </c>
      <c r="S24" s="28">
        <v>3979111.8160000001</v>
      </c>
      <c r="T24" s="28">
        <v>5931377.2139999997</v>
      </c>
      <c r="U24" s="28">
        <v>37290.51</v>
      </c>
      <c r="V24" s="28">
        <v>0</v>
      </c>
      <c r="W24" s="28">
        <f t="shared" si="1"/>
        <v>9947779.5399999991</v>
      </c>
      <c r="X24" s="28">
        <v>0</v>
      </c>
      <c r="Y24" s="28">
        <v>0</v>
      </c>
      <c r="Z24" s="28">
        <v>0</v>
      </c>
      <c r="AA24" s="28">
        <v>0</v>
      </c>
      <c r="AB24" s="28">
        <f t="shared" si="2"/>
        <v>0</v>
      </c>
      <c r="AC24" s="28">
        <f t="shared" si="3"/>
        <v>3979111.8160000001</v>
      </c>
      <c r="AD24" s="28">
        <f t="shared" si="3"/>
        <v>5931377.2139999997</v>
      </c>
      <c r="AE24" s="28">
        <f t="shared" si="3"/>
        <v>37290.51</v>
      </c>
      <c r="AF24" s="28">
        <f t="shared" si="3"/>
        <v>0</v>
      </c>
      <c r="AG24" s="77">
        <f t="shared" si="4"/>
        <v>9947779.5399999991</v>
      </c>
      <c r="AH24" s="78" t="s">
        <v>24</v>
      </c>
    </row>
    <row r="25" spans="1:34" s="23" customFormat="1" ht="18.75" customHeight="1" x14ac:dyDescent="0.25">
      <c r="A25" s="21">
        <v>328617</v>
      </c>
      <c r="B25" s="22" t="s">
        <v>25</v>
      </c>
      <c r="C25" s="21">
        <v>17</v>
      </c>
      <c r="D25" s="23" t="s">
        <v>77</v>
      </c>
      <c r="E25" s="23" t="s">
        <v>43</v>
      </c>
      <c r="F25" s="21">
        <v>403</v>
      </c>
      <c r="G25" s="21">
        <v>328617</v>
      </c>
      <c r="H25" s="23" t="s">
        <v>104</v>
      </c>
      <c r="I25" s="21">
        <v>4829835</v>
      </c>
      <c r="J25" s="23" t="s">
        <v>105</v>
      </c>
      <c r="K25" s="30" t="s">
        <v>106</v>
      </c>
      <c r="L25" s="30" t="s">
        <v>107</v>
      </c>
      <c r="M25" s="31">
        <v>45689</v>
      </c>
      <c r="N25" s="31">
        <v>46691</v>
      </c>
      <c r="O25" s="32">
        <f t="shared" si="0"/>
        <v>0.39988494313113104</v>
      </c>
      <c r="P25" s="30" t="s">
        <v>55</v>
      </c>
      <c r="Q25" s="30" t="s">
        <v>34</v>
      </c>
      <c r="R25" s="30" t="s">
        <v>85</v>
      </c>
      <c r="S25" s="28">
        <v>3976019.68</v>
      </c>
      <c r="T25" s="28">
        <v>5893965.8700000001</v>
      </c>
      <c r="U25" s="28">
        <v>72923.649999999994</v>
      </c>
      <c r="V25" s="28">
        <v>0</v>
      </c>
      <c r="W25" s="28">
        <f t="shared" si="1"/>
        <v>9942909.2000000011</v>
      </c>
      <c r="X25" s="28">
        <v>0</v>
      </c>
      <c r="Y25" s="28">
        <v>0</v>
      </c>
      <c r="Z25" s="28">
        <v>0</v>
      </c>
      <c r="AA25" s="28">
        <v>0</v>
      </c>
      <c r="AB25" s="28">
        <f t="shared" si="2"/>
        <v>0</v>
      </c>
      <c r="AC25" s="28">
        <f t="shared" si="3"/>
        <v>3976019.68</v>
      </c>
      <c r="AD25" s="28">
        <f t="shared" si="3"/>
        <v>5893965.8700000001</v>
      </c>
      <c r="AE25" s="28">
        <f t="shared" si="3"/>
        <v>72923.649999999994</v>
      </c>
      <c r="AF25" s="28">
        <f t="shared" si="3"/>
        <v>0</v>
      </c>
      <c r="AG25" s="77">
        <f t="shared" si="4"/>
        <v>9942909.2000000011</v>
      </c>
      <c r="AH25" s="78" t="s">
        <v>24</v>
      </c>
    </row>
    <row r="26" spans="1:34" s="23" customFormat="1" ht="18.75" customHeight="1" x14ac:dyDescent="0.25">
      <c r="A26" s="21">
        <v>331203</v>
      </c>
      <c r="B26" s="22" t="s">
        <v>25</v>
      </c>
      <c r="C26" s="21">
        <v>18</v>
      </c>
      <c r="D26" s="23" t="s">
        <v>77</v>
      </c>
      <c r="E26" s="23" t="s">
        <v>43</v>
      </c>
      <c r="F26" s="21">
        <v>403</v>
      </c>
      <c r="G26" s="21">
        <v>331203</v>
      </c>
      <c r="H26" s="23" t="s">
        <v>108</v>
      </c>
      <c r="I26" s="21">
        <v>3151288</v>
      </c>
      <c r="J26" s="23" t="s">
        <v>102</v>
      </c>
      <c r="K26" s="30" t="s">
        <v>92</v>
      </c>
      <c r="L26" s="30" t="s">
        <v>109</v>
      </c>
      <c r="M26" s="31">
        <v>45689</v>
      </c>
      <c r="N26" s="31">
        <v>46752</v>
      </c>
      <c r="O26" s="32">
        <f t="shared" si="0"/>
        <v>0.4</v>
      </c>
      <c r="P26" s="30" t="s">
        <v>55</v>
      </c>
      <c r="Q26" s="30" t="s">
        <v>34</v>
      </c>
      <c r="R26" s="30" t="s">
        <v>85</v>
      </c>
      <c r="S26" s="28">
        <v>3973960.1159999999</v>
      </c>
      <c r="T26" s="28">
        <v>5922444.8439999996</v>
      </c>
      <c r="U26" s="28">
        <v>38495.33</v>
      </c>
      <c r="V26" s="28">
        <v>0</v>
      </c>
      <c r="W26" s="28">
        <f t="shared" si="1"/>
        <v>9934900.2899999991</v>
      </c>
      <c r="X26" s="28">
        <v>0</v>
      </c>
      <c r="Y26" s="28">
        <v>0</v>
      </c>
      <c r="Z26" s="28">
        <v>0</v>
      </c>
      <c r="AA26" s="28">
        <v>0</v>
      </c>
      <c r="AB26" s="28">
        <f t="shared" si="2"/>
        <v>0</v>
      </c>
      <c r="AC26" s="28">
        <f t="shared" si="3"/>
        <v>3973960.1159999999</v>
      </c>
      <c r="AD26" s="28">
        <f t="shared" si="3"/>
        <v>5922444.8439999996</v>
      </c>
      <c r="AE26" s="28">
        <f t="shared" si="3"/>
        <v>38495.33</v>
      </c>
      <c r="AF26" s="28">
        <f t="shared" si="3"/>
        <v>0</v>
      </c>
      <c r="AG26" s="77">
        <f t="shared" si="4"/>
        <v>9934900.2899999991</v>
      </c>
      <c r="AH26" s="78" t="s">
        <v>24</v>
      </c>
    </row>
    <row r="27" spans="1:34" s="23" customFormat="1" ht="18.75" customHeight="1" x14ac:dyDescent="0.25">
      <c r="A27" s="21">
        <v>329339</v>
      </c>
      <c r="B27" s="22" t="s">
        <v>25</v>
      </c>
      <c r="C27" s="21">
        <v>19</v>
      </c>
      <c r="D27" s="23" t="s">
        <v>77</v>
      </c>
      <c r="E27" s="23" t="s">
        <v>43</v>
      </c>
      <c r="F27" s="21">
        <v>403</v>
      </c>
      <c r="G27" s="21">
        <v>329339</v>
      </c>
      <c r="H27" s="23" t="s">
        <v>110</v>
      </c>
      <c r="I27" s="21">
        <v>4829835</v>
      </c>
      <c r="J27" s="23" t="s">
        <v>105</v>
      </c>
      <c r="K27" s="30" t="s">
        <v>111</v>
      </c>
      <c r="L27" s="30" t="s">
        <v>112</v>
      </c>
      <c r="M27" s="31">
        <v>45689</v>
      </c>
      <c r="N27" s="31">
        <v>46691</v>
      </c>
      <c r="O27" s="32">
        <f t="shared" si="0"/>
        <v>0.39999999999999997</v>
      </c>
      <c r="P27" s="30" t="s">
        <v>55</v>
      </c>
      <c r="Q27" s="30" t="s">
        <v>34</v>
      </c>
      <c r="R27" s="30" t="s">
        <v>85</v>
      </c>
      <c r="S27" s="28">
        <v>3979975.26</v>
      </c>
      <c r="T27" s="28">
        <v>5897036.8799999999</v>
      </c>
      <c r="U27" s="28">
        <v>72926.009999999995</v>
      </c>
      <c r="V27" s="28">
        <v>0</v>
      </c>
      <c r="W27" s="28">
        <f t="shared" si="1"/>
        <v>9949938.1500000004</v>
      </c>
      <c r="X27" s="28">
        <v>0</v>
      </c>
      <c r="Y27" s="28">
        <v>0</v>
      </c>
      <c r="Z27" s="28">
        <v>0</v>
      </c>
      <c r="AA27" s="28">
        <v>0</v>
      </c>
      <c r="AB27" s="28">
        <f t="shared" si="2"/>
        <v>0</v>
      </c>
      <c r="AC27" s="28">
        <f t="shared" si="3"/>
        <v>3979975.26</v>
      </c>
      <c r="AD27" s="28">
        <f t="shared" si="3"/>
        <v>5897036.8799999999</v>
      </c>
      <c r="AE27" s="28">
        <f t="shared" si="3"/>
        <v>72926.009999999995</v>
      </c>
      <c r="AF27" s="28">
        <f t="shared" si="3"/>
        <v>0</v>
      </c>
      <c r="AG27" s="77">
        <f t="shared" si="4"/>
        <v>9949938.1500000004</v>
      </c>
      <c r="AH27" s="78" t="s">
        <v>24</v>
      </c>
    </row>
    <row r="28" spans="1:34" s="23" customFormat="1" ht="18.75" customHeight="1" x14ac:dyDescent="0.25">
      <c r="A28" s="21">
        <v>333870</v>
      </c>
      <c r="B28" s="22" t="s">
        <v>25</v>
      </c>
      <c r="C28" s="21">
        <v>20</v>
      </c>
      <c r="D28" s="23" t="s">
        <v>77</v>
      </c>
      <c r="E28" s="23" t="s">
        <v>43</v>
      </c>
      <c r="F28" s="21">
        <v>403</v>
      </c>
      <c r="G28" s="21">
        <v>333870</v>
      </c>
      <c r="H28" s="23" t="s">
        <v>113</v>
      </c>
      <c r="I28" s="21">
        <v>3151288</v>
      </c>
      <c r="J28" s="23" t="s">
        <v>102</v>
      </c>
      <c r="K28" s="30" t="s">
        <v>114</v>
      </c>
      <c r="L28" s="30" t="s">
        <v>115</v>
      </c>
      <c r="M28" s="31">
        <v>45689</v>
      </c>
      <c r="N28" s="31">
        <v>46752</v>
      </c>
      <c r="O28" s="32">
        <f t="shared" si="0"/>
        <v>0.4</v>
      </c>
      <c r="P28" s="30" t="s">
        <v>55</v>
      </c>
      <c r="Q28" s="30" t="s">
        <v>34</v>
      </c>
      <c r="R28" s="30" t="s">
        <v>85</v>
      </c>
      <c r="S28" s="28">
        <v>3961127.432</v>
      </c>
      <c r="T28" s="28">
        <v>5877949.7079999996</v>
      </c>
      <c r="U28" s="28">
        <v>63741.440000000002</v>
      </c>
      <c r="V28" s="28">
        <v>0</v>
      </c>
      <c r="W28" s="28">
        <f t="shared" si="1"/>
        <v>9902818.5800000001</v>
      </c>
      <c r="X28" s="28">
        <v>0</v>
      </c>
      <c r="Y28" s="28">
        <v>0</v>
      </c>
      <c r="Z28" s="28">
        <v>0</v>
      </c>
      <c r="AA28" s="28">
        <v>0</v>
      </c>
      <c r="AB28" s="28">
        <f t="shared" si="2"/>
        <v>0</v>
      </c>
      <c r="AC28" s="28">
        <f t="shared" si="3"/>
        <v>3961127.432</v>
      </c>
      <c r="AD28" s="28">
        <f t="shared" si="3"/>
        <v>5877949.7079999996</v>
      </c>
      <c r="AE28" s="28">
        <f t="shared" si="3"/>
        <v>63741.440000000002</v>
      </c>
      <c r="AF28" s="28">
        <f t="shared" si="3"/>
        <v>0</v>
      </c>
      <c r="AG28" s="77">
        <f t="shared" si="4"/>
        <v>9902818.5800000001</v>
      </c>
      <c r="AH28" s="78" t="s">
        <v>24</v>
      </c>
    </row>
    <row r="29" spans="1:34" s="23" customFormat="1" ht="18.75" customHeight="1" x14ac:dyDescent="0.25">
      <c r="A29" s="21">
        <v>329170</v>
      </c>
      <c r="B29" s="22" t="s">
        <v>25</v>
      </c>
      <c r="C29" s="21">
        <v>21</v>
      </c>
      <c r="D29" s="23" t="s">
        <v>77</v>
      </c>
      <c r="E29" s="23" t="s">
        <v>43</v>
      </c>
      <c r="F29" s="21">
        <v>403</v>
      </c>
      <c r="G29" s="21">
        <v>329170</v>
      </c>
      <c r="H29" s="23" t="s">
        <v>116</v>
      </c>
      <c r="I29" s="21">
        <v>3151288</v>
      </c>
      <c r="J29" s="23" t="s">
        <v>102</v>
      </c>
      <c r="K29" s="30" t="s">
        <v>117</v>
      </c>
      <c r="L29" s="30" t="s">
        <v>118</v>
      </c>
      <c r="M29" s="31">
        <v>45689</v>
      </c>
      <c r="N29" s="31">
        <v>46752</v>
      </c>
      <c r="O29" s="32">
        <f t="shared" si="0"/>
        <v>0.4</v>
      </c>
      <c r="P29" s="30" t="s">
        <v>55</v>
      </c>
      <c r="Q29" s="30" t="s">
        <v>34</v>
      </c>
      <c r="R29" s="30" t="s">
        <v>85</v>
      </c>
      <c r="S29" s="28">
        <v>3973370.912</v>
      </c>
      <c r="T29" s="28">
        <v>5899154.7879999997</v>
      </c>
      <c r="U29" s="28">
        <v>60901.58</v>
      </c>
      <c r="V29" s="28">
        <v>0</v>
      </c>
      <c r="W29" s="28">
        <f t="shared" si="1"/>
        <v>9933427.2799999993</v>
      </c>
      <c r="X29" s="28">
        <v>0</v>
      </c>
      <c r="Y29" s="28">
        <v>0</v>
      </c>
      <c r="Z29" s="28">
        <v>0</v>
      </c>
      <c r="AA29" s="28">
        <v>0</v>
      </c>
      <c r="AB29" s="28">
        <f t="shared" si="2"/>
        <v>0</v>
      </c>
      <c r="AC29" s="28">
        <f t="shared" si="3"/>
        <v>3973370.912</v>
      </c>
      <c r="AD29" s="28">
        <f t="shared" si="3"/>
        <v>5899154.7879999997</v>
      </c>
      <c r="AE29" s="28">
        <f t="shared" si="3"/>
        <v>60901.58</v>
      </c>
      <c r="AF29" s="28">
        <f t="shared" si="3"/>
        <v>0</v>
      </c>
      <c r="AG29" s="77">
        <f t="shared" si="4"/>
        <v>9933427.2799999993</v>
      </c>
      <c r="AH29" s="78" t="s">
        <v>24</v>
      </c>
    </row>
    <row r="30" spans="1:34" s="23" customFormat="1" ht="18.75" customHeight="1" x14ac:dyDescent="0.25">
      <c r="A30" s="21">
        <v>330653</v>
      </c>
      <c r="B30" s="22" t="s">
        <v>25</v>
      </c>
      <c r="C30" s="21">
        <v>22</v>
      </c>
      <c r="D30" s="23" t="s">
        <v>77</v>
      </c>
      <c r="E30" s="23" t="s">
        <v>43</v>
      </c>
      <c r="F30" s="21">
        <v>403</v>
      </c>
      <c r="G30" s="21">
        <v>330653</v>
      </c>
      <c r="H30" s="23" t="s">
        <v>119</v>
      </c>
      <c r="I30" s="21">
        <v>17104480</v>
      </c>
      <c r="J30" s="23" t="s">
        <v>120</v>
      </c>
      <c r="K30" s="30" t="s">
        <v>21</v>
      </c>
      <c r="L30" s="30" t="s">
        <v>121</v>
      </c>
      <c r="M30" s="31">
        <v>45689</v>
      </c>
      <c r="N30" s="31">
        <v>46783</v>
      </c>
      <c r="O30" s="32">
        <f t="shared" si="0"/>
        <v>0.39999999999999997</v>
      </c>
      <c r="P30" s="30" t="s">
        <v>55</v>
      </c>
      <c r="Q30" s="30" t="s">
        <v>34</v>
      </c>
      <c r="R30" s="30" t="s">
        <v>85</v>
      </c>
      <c r="S30" s="28">
        <v>3971291.1039999998</v>
      </c>
      <c r="T30" s="28">
        <v>5758199.6160000004</v>
      </c>
      <c r="U30" s="28">
        <v>198737.04</v>
      </c>
      <c r="V30" s="28">
        <v>0</v>
      </c>
      <c r="W30" s="28">
        <f t="shared" si="1"/>
        <v>9928227.7599999998</v>
      </c>
      <c r="X30" s="28">
        <v>0</v>
      </c>
      <c r="Y30" s="28">
        <v>0</v>
      </c>
      <c r="Z30" s="28">
        <v>0</v>
      </c>
      <c r="AA30" s="28">
        <v>0</v>
      </c>
      <c r="AB30" s="28">
        <f t="shared" si="2"/>
        <v>0</v>
      </c>
      <c r="AC30" s="28">
        <f t="shared" si="3"/>
        <v>3971291.1039999998</v>
      </c>
      <c r="AD30" s="28">
        <f t="shared" si="3"/>
        <v>5758199.6160000004</v>
      </c>
      <c r="AE30" s="28">
        <f t="shared" si="3"/>
        <v>198737.04</v>
      </c>
      <c r="AF30" s="28">
        <f t="shared" si="3"/>
        <v>0</v>
      </c>
      <c r="AG30" s="77">
        <f t="shared" si="4"/>
        <v>9928227.7599999998</v>
      </c>
      <c r="AH30" s="78" t="s">
        <v>24</v>
      </c>
    </row>
    <row r="31" spans="1:34" s="23" customFormat="1" ht="18.75" customHeight="1" x14ac:dyDescent="0.25">
      <c r="A31" s="21">
        <v>339395</v>
      </c>
      <c r="B31" s="22" t="s">
        <v>25</v>
      </c>
      <c r="C31" s="21">
        <v>23</v>
      </c>
      <c r="D31" s="23" t="s">
        <v>122</v>
      </c>
      <c r="E31" s="23" t="s">
        <v>123</v>
      </c>
      <c r="F31" s="21">
        <v>586</v>
      </c>
      <c r="G31" s="21">
        <v>339395</v>
      </c>
      <c r="H31" s="23" t="s">
        <v>124</v>
      </c>
      <c r="I31" s="21">
        <v>4266669</v>
      </c>
      <c r="J31" s="23" t="s">
        <v>125</v>
      </c>
      <c r="K31" s="30" t="s">
        <v>126</v>
      </c>
      <c r="L31" s="30" t="s">
        <v>127</v>
      </c>
      <c r="M31" s="31">
        <v>45658</v>
      </c>
      <c r="N31" s="31">
        <v>47483</v>
      </c>
      <c r="O31" s="32">
        <f t="shared" si="0"/>
        <v>0.83138731645233455</v>
      </c>
      <c r="P31" s="30" t="s">
        <v>33</v>
      </c>
      <c r="Q31" s="30" t="s">
        <v>35</v>
      </c>
      <c r="R31" s="30" t="s">
        <v>128</v>
      </c>
      <c r="S31" s="28">
        <v>3292298561.5700002</v>
      </c>
      <c r="T31" s="28">
        <v>0</v>
      </c>
      <c r="U31" s="28">
        <v>667707197.98000002</v>
      </c>
      <c r="V31" s="28">
        <v>0</v>
      </c>
      <c r="W31" s="28">
        <f t="shared" si="1"/>
        <v>3960005759.5500002</v>
      </c>
      <c r="X31" s="28">
        <v>80392240.109999999</v>
      </c>
      <c r="Y31" s="28">
        <v>0</v>
      </c>
      <c r="Z31" s="28">
        <v>16304255.640000001</v>
      </c>
      <c r="AA31" s="28">
        <v>0</v>
      </c>
      <c r="AB31" s="28">
        <f t="shared" si="2"/>
        <v>96696495.75</v>
      </c>
      <c r="AC31" s="28">
        <f t="shared" si="3"/>
        <v>3372690801.6800003</v>
      </c>
      <c r="AD31" s="28">
        <f t="shared" si="3"/>
        <v>0</v>
      </c>
      <c r="AE31" s="28">
        <f t="shared" si="3"/>
        <v>684011453.62</v>
      </c>
      <c r="AF31" s="28">
        <f t="shared" si="3"/>
        <v>0</v>
      </c>
      <c r="AG31" s="77">
        <f t="shared" si="4"/>
        <v>4056702255.3000002</v>
      </c>
      <c r="AH31" s="78" t="s">
        <v>24</v>
      </c>
    </row>
    <row r="32" spans="1:34" s="23" customFormat="1" ht="18.75" customHeight="1" x14ac:dyDescent="0.25">
      <c r="A32" s="21">
        <v>339736</v>
      </c>
      <c r="B32" s="22" t="s">
        <v>25</v>
      </c>
      <c r="C32" s="21">
        <v>24</v>
      </c>
      <c r="D32" s="23" t="s">
        <v>65</v>
      </c>
      <c r="E32" s="23" t="s">
        <v>153</v>
      </c>
      <c r="F32" s="21">
        <v>587</v>
      </c>
      <c r="G32" s="21">
        <v>339736</v>
      </c>
      <c r="H32" s="23" t="s">
        <v>129</v>
      </c>
      <c r="I32" s="21">
        <v>45718117</v>
      </c>
      <c r="J32" s="23" t="s">
        <v>64</v>
      </c>
      <c r="K32" s="30" t="s">
        <v>130</v>
      </c>
      <c r="L32" s="30" t="s">
        <v>131</v>
      </c>
      <c r="M32" s="31">
        <v>45809</v>
      </c>
      <c r="N32" s="31">
        <v>46904</v>
      </c>
      <c r="O32" s="32">
        <f t="shared" si="0"/>
        <v>0.85</v>
      </c>
      <c r="P32" s="30" t="s">
        <v>132</v>
      </c>
      <c r="Q32" s="30" t="s">
        <v>35</v>
      </c>
      <c r="R32" s="30">
        <v>146</v>
      </c>
      <c r="S32" s="28">
        <v>58961695.730999999</v>
      </c>
      <c r="T32" s="28">
        <v>7252574.0750000002</v>
      </c>
      <c r="U32" s="28">
        <v>3152431.054</v>
      </c>
      <c r="V32" s="28">
        <v>0</v>
      </c>
      <c r="W32" s="28">
        <f t="shared" si="1"/>
        <v>69366700.859999999</v>
      </c>
      <c r="X32" s="28">
        <v>0</v>
      </c>
      <c r="Y32" s="28">
        <v>0</v>
      </c>
      <c r="Z32" s="28">
        <v>0</v>
      </c>
      <c r="AA32" s="28">
        <v>0</v>
      </c>
      <c r="AB32" s="28">
        <f t="shared" si="2"/>
        <v>0</v>
      </c>
      <c r="AC32" s="28">
        <f t="shared" si="3"/>
        <v>58961695.730999999</v>
      </c>
      <c r="AD32" s="28">
        <f t="shared" si="3"/>
        <v>7252574.0750000002</v>
      </c>
      <c r="AE32" s="28">
        <f t="shared" si="3"/>
        <v>3152431.054</v>
      </c>
      <c r="AF32" s="28">
        <f t="shared" si="3"/>
        <v>0</v>
      </c>
      <c r="AG32" s="77">
        <f t="shared" si="4"/>
        <v>69366700.859999999</v>
      </c>
      <c r="AH32" s="78" t="s">
        <v>24</v>
      </c>
    </row>
    <row r="33" spans="1:34" s="23" customFormat="1" ht="18.75" customHeight="1" x14ac:dyDescent="0.25">
      <c r="A33" s="21"/>
      <c r="B33" s="22" t="s">
        <v>25</v>
      </c>
      <c r="C33" s="21">
        <v>25</v>
      </c>
      <c r="D33" s="23" t="s">
        <v>78</v>
      </c>
      <c r="E33" s="23" t="s">
        <v>43</v>
      </c>
      <c r="F33" s="21">
        <v>622</v>
      </c>
      <c r="G33" s="21">
        <v>345176</v>
      </c>
      <c r="H33" s="23" t="s">
        <v>133</v>
      </c>
      <c r="I33" s="21">
        <v>4266669</v>
      </c>
      <c r="J33" s="23" t="s">
        <v>125</v>
      </c>
      <c r="K33" s="30" t="s">
        <v>21</v>
      </c>
      <c r="L33" s="30" t="s">
        <v>134</v>
      </c>
      <c r="M33" s="31">
        <v>45839</v>
      </c>
      <c r="N33" s="31">
        <v>47483</v>
      </c>
      <c r="O33" s="32">
        <f t="shared" si="0"/>
        <v>0.85</v>
      </c>
      <c r="P33" s="30" t="s">
        <v>135</v>
      </c>
      <c r="Q33" s="30" t="s">
        <v>35</v>
      </c>
      <c r="R33" s="30">
        <v>158</v>
      </c>
      <c r="S33" s="28">
        <v>34526181.552000001</v>
      </c>
      <c r="T33" s="28">
        <v>0</v>
      </c>
      <c r="U33" s="28">
        <v>6092855.568</v>
      </c>
      <c r="V33" s="28">
        <v>0</v>
      </c>
      <c r="W33" s="28">
        <f t="shared" si="1"/>
        <v>40619037.120000005</v>
      </c>
      <c r="X33" s="28">
        <v>0</v>
      </c>
      <c r="Y33" s="28">
        <v>0</v>
      </c>
      <c r="Z33" s="28">
        <v>0</v>
      </c>
      <c r="AA33" s="28">
        <v>0</v>
      </c>
      <c r="AB33" s="28">
        <f t="shared" si="2"/>
        <v>0</v>
      </c>
      <c r="AC33" s="28">
        <f t="shared" si="3"/>
        <v>34526181.552000001</v>
      </c>
      <c r="AD33" s="28">
        <f t="shared" si="3"/>
        <v>0</v>
      </c>
      <c r="AE33" s="28">
        <f t="shared" si="3"/>
        <v>6092855.568</v>
      </c>
      <c r="AF33" s="28">
        <f t="shared" si="3"/>
        <v>0</v>
      </c>
      <c r="AG33" s="77">
        <f t="shared" si="4"/>
        <v>40619037.120000005</v>
      </c>
      <c r="AH33" s="78" t="s">
        <v>24</v>
      </c>
    </row>
    <row r="34" spans="1:34" s="23" customFormat="1" ht="18.75" customHeight="1" x14ac:dyDescent="0.25">
      <c r="A34" s="21"/>
      <c r="B34" s="22" t="s">
        <v>25</v>
      </c>
      <c r="C34" s="21">
        <v>26</v>
      </c>
      <c r="D34" s="23" t="s">
        <v>65</v>
      </c>
      <c r="E34" s="23" t="s">
        <v>140</v>
      </c>
      <c r="F34" s="21">
        <v>668</v>
      </c>
      <c r="G34" s="21">
        <v>348291</v>
      </c>
      <c r="H34" s="23" t="s">
        <v>141</v>
      </c>
      <c r="I34" s="21">
        <v>4266669</v>
      </c>
      <c r="J34" s="23" t="s">
        <v>64</v>
      </c>
      <c r="K34" s="30" t="s">
        <v>142</v>
      </c>
      <c r="L34" s="30" t="s">
        <v>143</v>
      </c>
      <c r="M34" s="31">
        <v>45839</v>
      </c>
      <c r="N34" s="31">
        <v>47483</v>
      </c>
      <c r="O34" s="32">
        <f t="shared" si="0"/>
        <v>0.75997183633782994</v>
      </c>
      <c r="P34" s="30" t="s">
        <v>144</v>
      </c>
      <c r="Q34" s="30" t="s">
        <v>35</v>
      </c>
      <c r="R34" s="30">
        <v>158</v>
      </c>
      <c r="S34" s="28">
        <v>61887085.544218101</v>
      </c>
      <c r="T34" s="28">
        <v>10077571.531776881</v>
      </c>
      <c r="U34" s="28">
        <v>9468736.3540050518</v>
      </c>
      <c r="V34" s="28">
        <v>0</v>
      </c>
      <c r="W34" s="28">
        <f t="shared" si="1"/>
        <v>81433393.430000037</v>
      </c>
      <c r="X34" s="28">
        <v>0</v>
      </c>
      <c r="Y34" s="28">
        <v>0</v>
      </c>
      <c r="Z34" s="28">
        <v>0</v>
      </c>
      <c r="AA34" s="28">
        <v>0</v>
      </c>
      <c r="AB34" s="28">
        <f t="shared" si="2"/>
        <v>0</v>
      </c>
      <c r="AC34" s="28">
        <f t="shared" si="3"/>
        <v>61887085.544218101</v>
      </c>
      <c r="AD34" s="28">
        <f t="shared" si="3"/>
        <v>10077571.531776881</v>
      </c>
      <c r="AE34" s="28">
        <f t="shared" si="3"/>
        <v>9468736.3540050518</v>
      </c>
      <c r="AF34" s="28">
        <f t="shared" si="3"/>
        <v>0</v>
      </c>
      <c r="AG34" s="77">
        <f t="shared" si="4"/>
        <v>81433393.430000037</v>
      </c>
      <c r="AH34" s="78" t="s">
        <v>24</v>
      </c>
    </row>
    <row r="35" spans="1:34" s="23" customFormat="1" ht="18.75" customHeight="1" x14ac:dyDescent="0.25">
      <c r="A35" s="21"/>
      <c r="B35" s="22" t="s">
        <v>25</v>
      </c>
      <c r="C35" s="21">
        <v>27</v>
      </c>
      <c r="D35" s="23" t="s">
        <v>77</v>
      </c>
      <c r="E35" s="23" t="s">
        <v>43</v>
      </c>
      <c r="F35" s="21">
        <v>641</v>
      </c>
      <c r="G35" s="21">
        <v>350533</v>
      </c>
      <c r="H35" s="23" t="s">
        <v>148</v>
      </c>
      <c r="I35" s="21">
        <v>17104480</v>
      </c>
      <c r="J35" s="23" t="s">
        <v>120</v>
      </c>
      <c r="K35" s="30" t="s">
        <v>21</v>
      </c>
      <c r="L35" s="30" t="s">
        <v>149</v>
      </c>
      <c r="M35" s="31">
        <v>46054</v>
      </c>
      <c r="N35" s="31">
        <v>46962</v>
      </c>
      <c r="O35" s="32">
        <f t="shared" si="0"/>
        <v>0.4</v>
      </c>
      <c r="P35" s="30" t="s">
        <v>55</v>
      </c>
      <c r="Q35" s="30" t="s">
        <v>34</v>
      </c>
      <c r="R35" s="30">
        <v>158</v>
      </c>
      <c r="S35" s="28">
        <v>1990495.368</v>
      </c>
      <c r="T35" s="28">
        <v>2886218.2820000001</v>
      </c>
      <c r="U35" s="28">
        <v>99524.77</v>
      </c>
      <c r="V35" s="28">
        <v>0</v>
      </c>
      <c r="W35" s="28">
        <f t="shared" si="1"/>
        <v>4976238.42</v>
      </c>
      <c r="X35" s="28">
        <v>0</v>
      </c>
      <c r="Y35" s="28">
        <v>0</v>
      </c>
      <c r="Z35" s="28">
        <v>0</v>
      </c>
      <c r="AA35" s="28">
        <v>0</v>
      </c>
      <c r="AB35" s="28">
        <f t="shared" si="2"/>
        <v>0</v>
      </c>
      <c r="AC35" s="28">
        <f t="shared" si="3"/>
        <v>1990495.368</v>
      </c>
      <c r="AD35" s="28">
        <f t="shared" si="3"/>
        <v>2886218.2820000001</v>
      </c>
      <c r="AE35" s="28">
        <f t="shared" si="3"/>
        <v>99524.77</v>
      </c>
      <c r="AF35" s="28">
        <f t="shared" si="3"/>
        <v>0</v>
      </c>
      <c r="AG35" s="77">
        <f t="shared" si="4"/>
        <v>4976238.42</v>
      </c>
      <c r="AH35" s="78" t="s">
        <v>24</v>
      </c>
    </row>
    <row r="36" spans="1:34" s="23" customFormat="1" ht="18.75" customHeight="1" x14ac:dyDescent="0.25">
      <c r="A36" s="21"/>
      <c r="B36" s="22" t="s">
        <v>25</v>
      </c>
      <c r="C36" s="21">
        <v>28</v>
      </c>
      <c r="D36" s="23" t="s">
        <v>77</v>
      </c>
      <c r="E36" s="23" t="s">
        <v>43</v>
      </c>
      <c r="F36" s="21">
        <v>641</v>
      </c>
      <c r="G36" s="21">
        <v>350727</v>
      </c>
      <c r="H36" s="23" t="s">
        <v>150</v>
      </c>
      <c r="I36" s="21">
        <v>15318810</v>
      </c>
      <c r="J36" s="23" t="s">
        <v>151</v>
      </c>
      <c r="K36" s="30" t="s">
        <v>21</v>
      </c>
      <c r="L36" s="30" t="s">
        <v>152</v>
      </c>
      <c r="M36" s="31">
        <v>46054</v>
      </c>
      <c r="N36" s="31">
        <v>46965</v>
      </c>
      <c r="O36" s="32">
        <f t="shared" si="0"/>
        <v>0.39999999999999997</v>
      </c>
      <c r="P36" s="30" t="s">
        <v>55</v>
      </c>
      <c r="Q36" s="30" t="s">
        <v>34</v>
      </c>
      <c r="R36" s="30">
        <v>158</v>
      </c>
      <c r="S36" s="28">
        <v>1990487.2</v>
      </c>
      <c r="T36" s="28">
        <v>2886206.44</v>
      </c>
      <c r="U36" s="28">
        <v>99524.36</v>
      </c>
      <c r="V36" s="28">
        <v>0</v>
      </c>
      <c r="W36" s="28">
        <f t="shared" si="1"/>
        <v>4976218</v>
      </c>
      <c r="X36" s="28">
        <v>0</v>
      </c>
      <c r="Y36" s="28">
        <v>0</v>
      </c>
      <c r="Z36" s="28">
        <v>0</v>
      </c>
      <c r="AA36" s="28">
        <v>0</v>
      </c>
      <c r="AB36" s="28">
        <f t="shared" si="2"/>
        <v>0</v>
      </c>
      <c r="AC36" s="28">
        <f t="shared" si="3"/>
        <v>1990487.2</v>
      </c>
      <c r="AD36" s="28">
        <f t="shared" si="3"/>
        <v>2886206.44</v>
      </c>
      <c r="AE36" s="28">
        <f t="shared" si="3"/>
        <v>99524.36</v>
      </c>
      <c r="AF36" s="28">
        <f t="shared" si="3"/>
        <v>0</v>
      </c>
      <c r="AG36" s="77">
        <f t="shared" si="4"/>
        <v>4976218</v>
      </c>
      <c r="AH36" s="78" t="s">
        <v>24</v>
      </c>
    </row>
    <row r="37" spans="1:34" s="23" customFormat="1" ht="18.75" customHeight="1" x14ac:dyDescent="0.25">
      <c r="A37" s="21"/>
      <c r="B37" s="22" t="s">
        <v>25</v>
      </c>
      <c r="C37" s="21">
        <v>29</v>
      </c>
      <c r="D37" s="23" t="s">
        <v>77</v>
      </c>
      <c r="E37" s="23" t="s">
        <v>154</v>
      </c>
      <c r="F37" s="21">
        <v>513</v>
      </c>
      <c r="G37" s="21">
        <v>338551</v>
      </c>
      <c r="H37" s="23" t="s">
        <v>155</v>
      </c>
      <c r="I37" s="21">
        <v>26590428</v>
      </c>
      <c r="J37" s="23" t="s">
        <v>145</v>
      </c>
      <c r="K37" s="30" t="s">
        <v>157</v>
      </c>
      <c r="L37" s="30" t="s">
        <v>158</v>
      </c>
      <c r="M37" s="31">
        <v>46082</v>
      </c>
      <c r="N37" s="31">
        <v>47483</v>
      </c>
      <c r="O37" s="32">
        <f t="shared" si="0"/>
        <v>0.4</v>
      </c>
      <c r="P37" s="30" t="s">
        <v>82</v>
      </c>
      <c r="Q37" s="30" t="s">
        <v>34</v>
      </c>
      <c r="R37" s="30" t="s">
        <v>146</v>
      </c>
      <c r="S37" s="28">
        <v>1683977.2760000001</v>
      </c>
      <c r="T37" s="28">
        <v>2508307.6839999999</v>
      </c>
      <c r="U37" s="28">
        <v>17658.23</v>
      </c>
      <c r="V37" s="28">
        <v>0</v>
      </c>
      <c r="W37" s="28">
        <f t="shared" si="1"/>
        <v>4209943.1900000004</v>
      </c>
      <c r="X37" s="28">
        <v>1151375.6308800001</v>
      </c>
      <c r="Y37" s="28">
        <v>1669494.66912</v>
      </c>
      <c r="Z37" s="28">
        <v>57568.777199999997</v>
      </c>
      <c r="AA37" s="28">
        <v>1786144.6828000001</v>
      </c>
      <c r="AB37" s="28">
        <f t="shared" si="2"/>
        <v>4664583.76</v>
      </c>
      <c r="AC37" s="28">
        <f t="shared" si="3"/>
        <v>2835352.9068800001</v>
      </c>
      <c r="AD37" s="28">
        <f t="shared" si="3"/>
        <v>4177802.3531200001</v>
      </c>
      <c r="AE37" s="28">
        <f t="shared" si="3"/>
        <v>75227.007199999993</v>
      </c>
      <c r="AF37" s="28">
        <f t="shared" si="3"/>
        <v>1786144.6828000001</v>
      </c>
      <c r="AG37" s="77">
        <f t="shared" si="4"/>
        <v>8874526.9499999993</v>
      </c>
      <c r="AH37" s="78" t="s">
        <v>24</v>
      </c>
    </row>
    <row r="38" spans="1:34" s="23" customFormat="1" ht="18.75" customHeight="1" x14ac:dyDescent="0.2">
      <c r="A38" s="21"/>
      <c r="B38" s="22" t="s">
        <v>25</v>
      </c>
      <c r="C38" s="21">
        <v>30</v>
      </c>
      <c r="D38" s="23" t="s">
        <v>77</v>
      </c>
      <c r="E38" s="23" t="s">
        <v>159</v>
      </c>
      <c r="F38" s="21">
        <v>513</v>
      </c>
      <c r="G38" s="21">
        <v>339708</v>
      </c>
      <c r="H38" s="23" t="s">
        <v>160</v>
      </c>
      <c r="I38" s="21">
        <v>17226151</v>
      </c>
      <c r="J38" s="23" t="s">
        <v>162</v>
      </c>
      <c r="K38" s="30" t="s">
        <v>21</v>
      </c>
      <c r="L38" s="30" t="s">
        <v>163</v>
      </c>
      <c r="M38" s="31">
        <v>46082</v>
      </c>
      <c r="N38" s="31">
        <v>47177</v>
      </c>
      <c r="O38" s="32">
        <f t="shared" si="0"/>
        <v>0.40000000000000008</v>
      </c>
      <c r="P38" s="30" t="s">
        <v>32</v>
      </c>
      <c r="Q38" s="30" t="s">
        <v>34</v>
      </c>
      <c r="R38" s="17" t="s">
        <v>146</v>
      </c>
      <c r="S38" s="28">
        <v>1688137.216</v>
      </c>
      <c r="T38" s="28">
        <v>2447798.9440000001</v>
      </c>
      <c r="U38" s="28">
        <v>84406.88</v>
      </c>
      <c r="V38" s="28">
        <v>0</v>
      </c>
      <c r="W38" s="28">
        <f t="shared" si="1"/>
        <v>4220343.04</v>
      </c>
      <c r="X38" s="28">
        <v>1244099.9680000001</v>
      </c>
      <c r="Y38" s="28">
        <v>1803944.952</v>
      </c>
      <c r="Z38" s="28">
        <v>62205</v>
      </c>
      <c r="AA38" s="28">
        <v>1980336.2</v>
      </c>
      <c r="AB38" s="28">
        <f t="shared" si="2"/>
        <v>5090586.12</v>
      </c>
      <c r="AC38" s="28">
        <f t="shared" si="3"/>
        <v>2932237.1840000004</v>
      </c>
      <c r="AD38" s="28">
        <f t="shared" si="3"/>
        <v>4251743.8959999997</v>
      </c>
      <c r="AE38" s="28">
        <f t="shared" si="3"/>
        <v>146611.88</v>
      </c>
      <c r="AF38" s="28">
        <f t="shared" si="3"/>
        <v>1980336.2</v>
      </c>
      <c r="AG38" s="77">
        <f t="shared" si="4"/>
        <v>9310929.1600000001</v>
      </c>
      <c r="AH38" s="78" t="s">
        <v>24</v>
      </c>
    </row>
    <row r="39" spans="1:34" s="23" customFormat="1" ht="18.75" customHeight="1" x14ac:dyDescent="0.25">
      <c r="A39" s="21"/>
      <c r="B39" s="22" t="s">
        <v>25</v>
      </c>
      <c r="C39" s="21">
        <v>31</v>
      </c>
      <c r="D39" s="23" t="s">
        <v>77</v>
      </c>
      <c r="E39" s="23" t="s">
        <v>159</v>
      </c>
      <c r="F39" s="21">
        <v>513</v>
      </c>
      <c r="G39" s="21">
        <v>341076</v>
      </c>
      <c r="H39" s="23" t="s">
        <v>164</v>
      </c>
      <c r="I39" s="21" t="s">
        <v>165</v>
      </c>
      <c r="J39" s="23" t="s">
        <v>166</v>
      </c>
      <c r="K39" s="30" t="s">
        <v>167</v>
      </c>
      <c r="L39" s="30" t="s">
        <v>168</v>
      </c>
      <c r="M39" s="31">
        <v>46082</v>
      </c>
      <c r="N39" s="31">
        <v>47483</v>
      </c>
      <c r="O39" s="32">
        <f t="shared" si="0"/>
        <v>0.4</v>
      </c>
      <c r="P39" s="30" t="s">
        <v>32</v>
      </c>
      <c r="Q39" s="30" t="s">
        <v>34</v>
      </c>
      <c r="R39" s="30" t="s">
        <v>146</v>
      </c>
      <c r="S39" s="28">
        <v>1660358.4680000001</v>
      </c>
      <c r="T39" s="28">
        <v>2420034.7820000001</v>
      </c>
      <c r="U39" s="28">
        <v>70502.92</v>
      </c>
      <c r="V39" s="28">
        <v>0</v>
      </c>
      <c r="W39" s="28">
        <f t="shared" si="1"/>
        <v>4150896.17</v>
      </c>
      <c r="X39" s="28">
        <v>1027351.836</v>
      </c>
      <c r="Y39" s="28">
        <v>1489660.1540000001</v>
      </c>
      <c r="Z39" s="28">
        <v>51367.6</v>
      </c>
      <c r="AA39" s="28">
        <v>419023.04</v>
      </c>
      <c r="AB39" s="28">
        <f t="shared" si="2"/>
        <v>2987402.6300000004</v>
      </c>
      <c r="AC39" s="28">
        <f t="shared" si="3"/>
        <v>2687710.304</v>
      </c>
      <c r="AD39" s="28">
        <f t="shared" si="3"/>
        <v>3909694.9360000002</v>
      </c>
      <c r="AE39" s="28">
        <f t="shared" si="3"/>
        <v>121870.51999999999</v>
      </c>
      <c r="AF39" s="28">
        <f t="shared" si="3"/>
        <v>419023.04</v>
      </c>
      <c r="AG39" s="77">
        <f t="shared" si="4"/>
        <v>7138298.8000000007</v>
      </c>
      <c r="AH39" s="78" t="s">
        <v>24</v>
      </c>
    </row>
    <row r="40" spans="1:34" s="23" customFormat="1" ht="18.75" customHeight="1" x14ac:dyDescent="0.25">
      <c r="A40" s="21"/>
      <c r="B40" s="22" t="s">
        <v>25</v>
      </c>
      <c r="C40" s="21">
        <v>32</v>
      </c>
      <c r="D40" s="23" t="s">
        <v>65</v>
      </c>
      <c r="E40" s="23" t="s">
        <v>169</v>
      </c>
      <c r="F40" s="21">
        <v>551</v>
      </c>
      <c r="G40" s="21">
        <v>348771</v>
      </c>
      <c r="H40" s="23" t="s">
        <v>170</v>
      </c>
      <c r="I40" s="21" t="s">
        <v>171</v>
      </c>
      <c r="J40" s="23" t="s">
        <v>172</v>
      </c>
      <c r="K40" s="30" t="s">
        <v>173</v>
      </c>
      <c r="L40" s="30" t="s">
        <v>174</v>
      </c>
      <c r="M40" s="31">
        <v>46082</v>
      </c>
      <c r="N40" s="31">
        <v>47483</v>
      </c>
      <c r="O40" s="32">
        <f t="shared" si="0"/>
        <v>0.4</v>
      </c>
      <c r="P40" s="30" t="s">
        <v>82</v>
      </c>
      <c r="Q40" s="30" t="s">
        <v>34</v>
      </c>
      <c r="R40" s="30" t="s">
        <v>147</v>
      </c>
      <c r="S40" s="28">
        <v>2986181.1639999999</v>
      </c>
      <c r="T40" s="28">
        <v>4352412.5460000001</v>
      </c>
      <c r="U40" s="28">
        <v>126859.2</v>
      </c>
      <c r="V40" s="28">
        <v>0</v>
      </c>
      <c r="W40" s="28">
        <f t="shared" si="1"/>
        <v>7465452.9100000001</v>
      </c>
      <c r="X40" s="28">
        <v>994939.99535999994</v>
      </c>
      <c r="Y40" s="28">
        <v>1442662.9946399999</v>
      </c>
      <c r="Z40" s="28">
        <v>49746.998399999997</v>
      </c>
      <c r="AA40" s="28">
        <v>8187943.2916000001</v>
      </c>
      <c r="AB40" s="28">
        <f t="shared" si="2"/>
        <v>10675293.279999999</v>
      </c>
      <c r="AC40" s="28">
        <f t="shared" si="3"/>
        <v>3981121.1593599999</v>
      </c>
      <c r="AD40" s="28">
        <f t="shared" si="3"/>
        <v>5795075.5406400003</v>
      </c>
      <c r="AE40" s="28">
        <f t="shared" si="3"/>
        <v>176606.19839999999</v>
      </c>
      <c r="AF40" s="28">
        <f t="shared" si="3"/>
        <v>8187943.2916000001</v>
      </c>
      <c r="AG40" s="77">
        <f t="shared" si="4"/>
        <v>18140746.189999998</v>
      </c>
      <c r="AH40" s="78" t="s">
        <v>24</v>
      </c>
    </row>
    <row r="41" spans="1:34" s="23" customFormat="1" ht="18.75" customHeight="1" x14ac:dyDescent="0.25">
      <c r="A41" s="21"/>
      <c r="B41" s="22" t="s">
        <v>25</v>
      </c>
      <c r="C41" s="21">
        <v>33</v>
      </c>
      <c r="D41" s="23" t="s">
        <v>65</v>
      </c>
      <c r="E41" s="23" t="s">
        <v>169</v>
      </c>
      <c r="F41" s="21">
        <v>551</v>
      </c>
      <c r="G41" s="21">
        <v>348772</v>
      </c>
      <c r="H41" s="23" t="s">
        <v>175</v>
      </c>
      <c r="I41" s="21" t="s">
        <v>171</v>
      </c>
      <c r="J41" s="23" t="s">
        <v>172</v>
      </c>
      <c r="K41" s="30" t="s">
        <v>173</v>
      </c>
      <c r="L41" s="30" t="s">
        <v>176</v>
      </c>
      <c r="M41" s="31">
        <v>46082</v>
      </c>
      <c r="N41" s="31">
        <v>47483</v>
      </c>
      <c r="O41" s="32">
        <f t="shared" si="0"/>
        <v>0.3943382143668806</v>
      </c>
      <c r="P41" s="30" t="s">
        <v>82</v>
      </c>
      <c r="Q41" s="30" t="s">
        <v>34</v>
      </c>
      <c r="R41" s="30" t="s">
        <v>147</v>
      </c>
      <c r="S41" s="28">
        <v>2995407.352</v>
      </c>
      <c r="T41" s="28">
        <v>4456194.9780000001</v>
      </c>
      <c r="U41" s="28">
        <v>129685.22</v>
      </c>
      <c r="V41" s="28">
        <v>0</v>
      </c>
      <c r="W41" s="28">
        <f t="shared" si="1"/>
        <v>7581287.5499999998</v>
      </c>
      <c r="X41" s="28">
        <v>975041.196</v>
      </c>
      <c r="Y41" s="28">
        <v>1462561.794</v>
      </c>
      <c r="Z41" s="28">
        <v>49746.998399999997</v>
      </c>
      <c r="AA41" s="28">
        <v>7605521.9516000003</v>
      </c>
      <c r="AB41" s="28">
        <f t="shared" si="2"/>
        <v>10092871.940000001</v>
      </c>
      <c r="AC41" s="28">
        <f t="shared" si="3"/>
        <v>3970448.548</v>
      </c>
      <c r="AD41" s="28">
        <f t="shared" si="3"/>
        <v>5918756.7719999999</v>
      </c>
      <c r="AE41" s="28">
        <f t="shared" si="3"/>
        <v>179432.21840000001</v>
      </c>
      <c r="AF41" s="28">
        <f t="shared" si="3"/>
        <v>7605521.9516000003</v>
      </c>
      <c r="AG41" s="77">
        <f t="shared" si="4"/>
        <v>17674159.490000002</v>
      </c>
      <c r="AH41" s="78" t="s">
        <v>24</v>
      </c>
    </row>
    <row r="42" spans="1:34" s="23" customFormat="1" ht="18.75" customHeight="1" x14ac:dyDescent="0.25">
      <c r="A42" s="21"/>
      <c r="B42" s="22" t="s">
        <v>25</v>
      </c>
      <c r="C42" s="21">
        <v>34</v>
      </c>
      <c r="D42" s="23" t="s">
        <v>77</v>
      </c>
      <c r="E42" s="23" t="s">
        <v>177</v>
      </c>
      <c r="F42" s="21">
        <v>641</v>
      </c>
      <c r="G42" s="21">
        <v>351363</v>
      </c>
      <c r="H42" s="23" t="s">
        <v>178</v>
      </c>
      <c r="I42" s="21" t="s">
        <v>179</v>
      </c>
      <c r="J42" s="23" t="s">
        <v>162</v>
      </c>
      <c r="K42" s="30" t="s">
        <v>21</v>
      </c>
      <c r="L42" s="30" t="s">
        <v>180</v>
      </c>
      <c r="M42" s="31">
        <v>46082</v>
      </c>
      <c r="N42" s="31">
        <v>46996</v>
      </c>
      <c r="O42" s="32">
        <f t="shared" si="0"/>
        <v>0.39999999999999997</v>
      </c>
      <c r="P42" s="30" t="s">
        <v>32</v>
      </c>
      <c r="Q42" s="30" t="s">
        <v>34</v>
      </c>
      <c r="R42" s="30">
        <v>158</v>
      </c>
      <c r="S42" s="28">
        <v>1398742.7239999999</v>
      </c>
      <c r="T42" s="28">
        <v>2028176.946</v>
      </c>
      <c r="U42" s="28">
        <v>69937.14</v>
      </c>
      <c r="V42" s="28">
        <v>0</v>
      </c>
      <c r="W42" s="28">
        <f t="shared" si="1"/>
        <v>3496856.81</v>
      </c>
      <c r="X42" s="28">
        <v>0</v>
      </c>
      <c r="Y42" s="28">
        <v>0</v>
      </c>
      <c r="Z42" s="28">
        <v>0</v>
      </c>
      <c r="AA42" s="28">
        <v>0</v>
      </c>
      <c r="AB42" s="28">
        <f t="shared" si="2"/>
        <v>0</v>
      </c>
      <c r="AC42" s="28">
        <f t="shared" si="3"/>
        <v>1398742.7239999999</v>
      </c>
      <c r="AD42" s="28">
        <f t="shared" si="3"/>
        <v>2028176.946</v>
      </c>
      <c r="AE42" s="28">
        <f t="shared" si="3"/>
        <v>69937.14</v>
      </c>
      <c r="AF42" s="28">
        <f t="shared" si="3"/>
        <v>0</v>
      </c>
      <c r="AG42" s="77">
        <f t="shared" si="4"/>
        <v>3496856.81</v>
      </c>
      <c r="AH42" s="78" t="s">
        <v>24</v>
      </c>
    </row>
    <row r="43" spans="1:34" s="23" customFormat="1" ht="18.75" customHeight="1" x14ac:dyDescent="0.25">
      <c r="A43" s="21"/>
      <c r="B43" s="22" t="s">
        <v>25</v>
      </c>
      <c r="C43" s="21">
        <v>35</v>
      </c>
      <c r="D43" s="23" t="s">
        <v>65</v>
      </c>
      <c r="E43" s="23" t="s">
        <v>183</v>
      </c>
      <c r="F43" s="21">
        <v>762</v>
      </c>
      <c r="G43" s="21">
        <v>356640</v>
      </c>
      <c r="H43" s="23" t="s">
        <v>184</v>
      </c>
      <c r="I43" s="21">
        <v>45718117</v>
      </c>
      <c r="J43" s="23" t="s">
        <v>64</v>
      </c>
      <c r="K43" s="30" t="s">
        <v>185</v>
      </c>
      <c r="L43" s="30" t="s">
        <v>186</v>
      </c>
      <c r="M43" s="31">
        <v>46113</v>
      </c>
      <c r="N43" s="31">
        <v>47208</v>
      </c>
      <c r="O43" s="32">
        <f t="shared" si="0"/>
        <v>0.75748985221424059</v>
      </c>
      <c r="P43" s="30" t="s">
        <v>33</v>
      </c>
      <c r="Q43" s="30" t="s">
        <v>35</v>
      </c>
      <c r="R43" s="30">
        <v>153</v>
      </c>
      <c r="S43" s="28">
        <v>41398220.576345049</v>
      </c>
      <c r="T43" s="28">
        <v>764506.37</v>
      </c>
      <c r="U43" s="28">
        <v>12489121.465000279</v>
      </c>
      <c r="V43" s="28">
        <v>0</v>
      </c>
      <c r="W43" s="28">
        <f t="shared" si="1"/>
        <v>54651848.411345325</v>
      </c>
      <c r="X43" s="28">
        <v>0</v>
      </c>
      <c r="Y43" s="28">
        <v>0</v>
      </c>
      <c r="Z43" s="28">
        <v>0</v>
      </c>
      <c r="AA43" s="28">
        <v>0</v>
      </c>
      <c r="AB43" s="28">
        <f t="shared" si="2"/>
        <v>0</v>
      </c>
      <c r="AC43" s="28">
        <f t="shared" si="3"/>
        <v>41398220.576345049</v>
      </c>
      <c r="AD43" s="28">
        <f t="shared" si="3"/>
        <v>764506.37</v>
      </c>
      <c r="AE43" s="28">
        <f t="shared" si="3"/>
        <v>12489121.465000279</v>
      </c>
      <c r="AF43" s="28">
        <f t="shared" si="3"/>
        <v>0</v>
      </c>
      <c r="AG43" s="77">
        <f t="shared" si="4"/>
        <v>54651848.411345325</v>
      </c>
      <c r="AH43" s="78" t="s">
        <v>24</v>
      </c>
    </row>
    <row r="44" spans="1:34" s="23" customFormat="1" ht="18.75" customHeight="1" x14ac:dyDescent="0.25">
      <c r="A44" s="21"/>
      <c r="B44" s="22" t="s">
        <v>25</v>
      </c>
      <c r="C44" s="21">
        <v>36</v>
      </c>
      <c r="D44" s="23" t="s">
        <v>77</v>
      </c>
      <c r="E44" s="23" t="s">
        <v>43</v>
      </c>
      <c r="F44" s="21">
        <v>641</v>
      </c>
      <c r="G44" s="21">
        <v>350937</v>
      </c>
      <c r="H44" s="23" t="s">
        <v>188</v>
      </c>
      <c r="I44" s="21">
        <v>26635848</v>
      </c>
      <c r="J44" s="23" t="s">
        <v>187</v>
      </c>
      <c r="K44" s="30" t="s">
        <v>21</v>
      </c>
      <c r="L44" s="30" t="s">
        <v>189</v>
      </c>
      <c r="M44" s="31">
        <v>46144</v>
      </c>
      <c r="N44" s="31">
        <v>47057</v>
      </c>
      <c r="O44" s="32">
        <f>AC44/(AC44+AD44+AE44)</f>
        <v>0.39999999999999997</v>
      </c>
      <c r="P44" s="30" t="s">
        <v>190</v>
      </c>
      <c r="Q44" s="30" t="s">
        <v>34</v>
      </c>
      <c r="R44" s="30">
        <v>158</v>
      </c>
      <c r="S44" s="28">
        <v>1990821.2040000004</v>
      </c>
      <c r="T44" s="28">
        <v>2986231.8060000008</v>
      </c>
      <c r="U44" s="28">
        <v>0</v>
      </c>
      <c r="V44" s="28">
        <v>0</v>
      </c>
      <c r="W44" s="28">
        <f t="shared" si="1"/>
        <v>4977053.0100000016</v>
      </c>
      <c r="X44" s="28">
        <v>0</v>
      </c>
      <c r="Y44" s="28">
        <v>0</v>
      </c>
      <c r="Z44" s="28">
        <v>0</v>
      </c>
      <c r="AA44" s="28">
        <v>0</v>
      </c>
      <c r="AB44" s="28">
        <f t="shared" si="2"/>
        <v>0</v>
      </c>
      <c r="AC44" s="28">
        <f t="shared" si="3"/>
        <v>1990821.2040000004</v>
      </c>
      <c r="AD44" s="28">
        <f t="shared" si="3"/>
        <v>2986231.8060000008</v>
      </c>
      <c r="AE44" s="28">
        <f t="shared" si="3"/>
        <v>0</v>
      </c>
      <c r="AF44" s="28">
        <f t="shared" si="3"/>
        <v>0</v>
      </c>
      <c r="AG44" s="77">
        <f t="shared" si="4"/>
        <v>4977053.0100000016</v>
      </c>
      <c r="AH44" s="78" t="s">
        <v>24</v>
      </c>
    </row>
    <row r="45" spans="1:34" s="23" customFormat="1" ht="18.75" customHeight="1" x14ac:dyDescent="0.25">
      <c r="A45" s="21"/>
      <c r="B45" s="22" t="s">
        <v>25</v>
      </c>
      <c r="C45" s="21">
        <v>37</v>
      </c>
      <c r="D45" s="23" t="s">
        <v>26</v>
      </c>
      <c r="E45" s="23" t="s">
        <v>191</v>
      </c>
      <c r="F45" s="21">
        <v>611</v>
      </c>
      <c r="G45" s="21">
        <v>356178</v>
      </c>
      <c r="H45" s="23" t="s">
        <v>192</v>
      </c>
      <c r="I45" s="21">
        <v>15203674</v>
      </c>
      <c r="J45" s="23" t="s">
        <v>181</v>
      </c>
      <c r="K45" s="30" t="s">
        <v>193</v>
      </c>
      <c r="L45" s="30" t="s">
        <v>194</v>
      </c>
      <c r="M45" s="31">
        <v>46143</v>
      </c>
      <c r="N45" s="31">
        <v>47483</v>
      </c>
      <c r="O45" s="32">
        <f t="shared" si="0"/>
        <v>0.48949245848732148</v>
      </c>
      <c r="P45" s="30" t="s">
        <v>32</v>
      </c>
      <c r="Q45" s="30" t="s">
        <v>34</v>
      </c>
      <c r="R45" s="30" t="s">
        <v>182</v>
      </c>
      <c r="S45" s="28">
        <v>9242707.7600000016</v>
      </c>
      <c r="T45" s="28">
        <v>9023787.8400000017</v>
      </c>
      <c r="U45" s="28">
        <v>615731.49</v>
      </c>
      <c r="V45" s="28">
        <v>54780.55</v>
      </c>
      <c r="W45" s="28">
        <f t="shared" si="1"/>
        <v>18937007.640000001</v>
      </c>
      <c r="X45" s="28">
        <v>0</v>
      </c>
      <c r="Y45" s="28">
        <v>0</v>
      </c>
      <c r="Z45" s="28">
        <v>0</v>
      </c>
      <c r="AA45" s="28">
        <v>0</v>
      </c>
      <c r="AB45" s="28">
        <f t="shared" si="2"/>
        <v>0</v>
      </c>
      <c r="AC45" s="28">
        <f t="shared" si="3"/>
        <v>9242707.7600000016</v>
      </c>
      <c r="AD45" s="28">
        <f t="shared" si="3"/>
        <v>9023787.8400000017</v>
      </c>
      <c r="AE45" s="28">
        <f t="shared" si="3"/>
        <v>615731.49</v>
      </c>
      <c r="AF45" s="28">
        <f t="shared" si="3"/>
        <v>54780.55</v>
      </c>
      <c r="AG45" s="77">
        <f t="shared" si="4"/>
        <v>18937007.640000001</v>
      </c>
      <c r="AH45" s="78" t="s">
        <v>24</v>
      </c>
    </row>
    <row r="46" spans="1:34" s="23" customFormat="1" ht="18.75" customHeight="1" x14ac:dyDescent="0.25">
      <c r="A46" s="21"/>
      <c r="B46" s="22" t="s">
        <v>25</v>
      </c>
      <c r="C46" s="21">
        <v>38</v>
      </c>
      <c r="D46" s="23" t="s">
        <v>65</v>
      </c>
      <c r="E46" s="23" t="s">
        <v>195</v>
      </c>
      <c r="F46" s="21">
        <v>791</v>
      </c>
      <c r="G46" s="21">
        <v>362911</v>
      </c>
      <c r="H46" s="23" t="s">
        <v>196</v>
      </c>
      <c r="I46" s="21">
        <v>45718117</v>
      </c>
      <c r="J46" s="23" t="s">
        <v>64</v>
      </c>
      <c r="K46" s="30" t="s">
        <v>197</v>
      </c>
      <c r="L46" s="30" t="s">
        <v>198</v>
      </c>
      <c r="M46" s="31">
        <v>46143</v>
      </c>
      <c r="N46" s="31">
        <v>47238</v>
      </c>
      <c r="O46" s="32">
        <f>AC46/(AC46+AD46+AE46)</f>
        <v>0.85</v>
      </c>
      <c r="P46" s="30" t="s">
        <v>199</v>
      </c>
      <c r="Q46" s="30" t="s">
        <v>200</v>
      </c>
      <c r="R46" s="30">
        <v>151</v>
      </c>
      <c r="S46" s="28">
        <v>68450083.329999998</v>
      </c>
      <c r="T46" s="28">
        <v>4736261.6999999993</v>
      </c>
      <c r="U46" s="28">
        <v>7343164.7699999968</v>
      </c>
      <c r="V46" s="28">
        <v>0</v>
      </c>
      <c r="W46" s="28">
        <f t="shared" si="1"/>
        <v>80529509.799999997</v>
      </c>
      <c r="X46" s="28">
        <v>0</v>
      </c>
      <c r="Y46" s="28">
        <v>0</v>
      </c>
      <c r="Z46" s="28">
        <v>0</v>
      </c>
      <c r="AA46" s="28">
        <v>0</v>
      </c>
      <c r="AB46" s="28">
        <f t="shared" si="2"/>
        <v>0</v>
      </c>
      <c r="AC46" s="28">
        <f t="shared" si="3"/>
        <v>68450083.329999998</v>
      </c>
      <c r="AD46" s="28">
        <f t="shared" si="3"/>
        <v>4736261.6999999993</v>
      </c>
      <c r="AE46" s="28">
        <f t="shared" si="3"/>
        <v>7343164.7699999968</v>
      </c>
      <c r="AF46" s="28">
        <f t="shared" si="3"/>
        <v>0</v>
      </c>
      <c r="AG46" s="77">
        <f t="shared" si="4"/>
        <v>80529509.799999997</v>
      </c>
      <c r="AH46" s="78" t="s">
        <v>24</v>
      </c>
    </row>
    <row r="47" spans="1:34" s="23" customFormat="1" ht="18.75" customHeight="1" x14ac:dyDescent="0.25">
      <c r="A47" s="21"/>
      <c r="B47" s="22" t="s">
        <v>25</v>
      </c>
      <c r="C47" s="21">
        <v>39</v>
      </c>
      <c r="D47" s="23" t="s">
        <v>78</v>
      </c>
      <c r="E47" s="23" t="s">
        <v>201</v>
      </c>
      <c r="F47" s="21">
        <v>633</v>
      </c>
      <c r="G47" s="21">
        <v>346389</v>
      </c>
      <c r="H47" s="23" t="s">
        <v>202</v>
      </c>
      <c r="I47" s="21" t="s">
        <v>203</v>
      </c>
      <c r="J47" s="23" t="s">
        <v>204</v>
      </c>
      <c r="K47" s="30" t="s">
        <v>21</v>
      </c>
      <c r="L47" s="30" t="s">
        <v>205</v>
      </c>
      <c r="M47" s="31">
        <v>46174</v>
      </c>
      <c r="N47" s="31">
        <v>47330</v>
      </c>
      <c r="O47" s="32">
        <f>AC47/(AC47+AD47+AE47)</f>
        <v>0.40000000053743423</v>
      </c>
      <c r="P47" s="30" t="s">
        <v>32</v>
      </c>
      <c r="Q47" s="30" t="s">
        <v>34</v>
      </c>
      <c r="R47" s="30">
        <v>158</v>
      </c>
      <c r="S47" s="28">
        <v>1488554.25</v>
      </c>
      <c r="T47" s="28">
        <v>2158403.58</v>
      </c>
      <c r="U47" s="28">
        <v>74427.789999999994</v>
      </c>
      <c r="V47" s="28">
        <v>131.72999999999999</v>
      </c>
      <c r="W47" s="28">
        <f t="shared" si="1"/>
        <v>3721517.35</v>
      </c>
      <c r="X47" s="28">
        <v>0</v>
      </c>
      <c r="Y47" s="28">
        <v>0</v>
      </c>
      <c r="Z47" s="28">
        <v>0</v>
      </c>
      <c r="AA47" s="28">
        <v>0</v>
      </c>
      <c r="AB47" s="28">
        <f t="shared" si="2"/>
        <v>0</v>
      </c>
      <c r="AC47" s="28">
        <f t="shared" si="3"/>
        <v>1488554.25</v>
      </c>
      <c r="AD47" s="28">
        <f t="shared" si="3"/>
        <v>2158403.58</v>
      </c>
      <c r="AE47" s="28">
        <f t="shared" si="3"/>
        <v>74427.789999999994</v>
      </c>
      <c r="AF47" s="28">
        <f t="shared" si="3"/>
        <v>131.72999999999999</v>
      </c>
      <c r="AG47" s="77">
        <f t="shared" si="4"/>
        <v>3721517.35</v>
      </c>
      <c r="AH47" s="78" t="s">
        <v>24</v>
      </c>
    </row>
    <row r="48" spans="1:34" s="23" customFormat="1" ht="18.75" customHeight="1" x14ac:dyDescent="0.25">
      <c r="A48" s="21"/>
      <c r="B48" s="22" t="s">
        <v>25</v>
      </c>
      <c r="C48" s="21">
        <v>40</v>
      </c>
      <c r="D48" s="23" t="s">
        <v>78</v>
      </c>
      <c r="E48" s="23" t="s">
        <v>201</v>
      </c>
      <c r="F48" s="21">
        <v>633</v>
      </c>
      <c r="G48" s="21">
        <v>347075</v>
      </c>
      <c r="H48" s="23" t="s">
        <v>206</v>
      </c>
      <c r="I48" s="21" t="s">
        <v>207</v>
      </c>
      <c r="J48" s="23" t="s">
        <v>151</v>
      </c>
      <c r="K48" s="30" t="s">
        <v>21</v>
      </c>
      <c r="L48" s="30" t="s">
        <v>208</v>
      </c>
      <c r="M48" s="31">
        <v>46174</v>
      </c>
      <c r="N48" s="31">
        <v>47299</v>
      </c>
      <c r="O48" s="32">
        <f t="shared" si="0"/>
        <v>0.40000000040190553</v>
      </c>
      <c r="P48" s="30" t="s">
        <v>32</v>
      </c>
      <c r="Q48" s="30" t="s">
        <v>34</v>
      </c>
      <c r="R48" s="30">
        <v>158</v>
      </c>
      <c r="S48" s="28">
        <v>1990517.73</v>
      </c>
      <c r="T48" s="28">
        <v>2886250.7</v>
      </c>
      <c r="U48" s="28">
        <v>99525.89</v>
      </c>
      <c r="V48" s="28">
        <v>0</v>
      </c>
      <c r="W48" s="28">
        <f t="shared" si="1"/>
        <v>4976294.3199999994</v>
      </c>
      <c r="X48" s="28">
        <v>0</v>
      </c>
      <c r="Y48" s="28">
        <v>0</v>
      </c>
      <c r="Z48" s="28">
        <v>0</v>
      </c>
      <c r="AA48" s="28">
        <v>0</v>
      </c>
      <c r="AB48" s="28">
        <f t="shared" si="2"/>
        <v>0</v>
      </c>
      <c r="AC48" s="28">
        <f t="shared" si="3"/>
        <v>1990517.73</v>
      </c>
      <c r="AD48" s="28">
        <f t="shared" si="3"/>
        <v>2886250.7</v>
      </c>
      <c r="AE48" s="28">
        <f t="shared" si="3"/>
        <v>99525.89</v>
      </c>
      <c r="AF48" s="28">
        <f t="shared" si="3"/>
        <v>0</v>
      </c>
      <c r="AG48" s="77">
        <f t="shared" si="4"/>
        <v>4976294.3199999994</v>
      </c>
      <c r="AH48" s="78" t="s">
        <v>24</v>
      </c>
    </row>
    <row r="49" spans="1:34" s="23" customFormat="1" ht="18.75" customHeight="1" x14ac:dyDescent="0.25">
      <c r="A49" s="21"/>
      <c r="B49" s="22" t="s">
        <v>25</v>
      </c>
      <c r="C49" s="21">
        <v>41</v>
      </c>
      <c r="D49" s="23" t="s">
        <v>78</v>
      </c>
      <c r="E49" s="23" t="s">
        <v>201</v>
      </c>
      <c r="F49" s="21">
        <v>633</v>
      </c>
      <c r="G49" s="21">
        <v>348258</v>
      </c>
      <c r="H49" s="23" t="s">
        <v>209</v>
      </c>
      <c r="I49" s="21" t="s">
        <v>179</v>
      </c>
      <c r="J49" s="23" t="s">
        <v>120</v>
      </c>
      <c r="K49" s="30" t="s">
        <v>21</v>
      </c>
      <c r="L49" s="30" t="s">
        <v>210</v>
      </c>
      <c r="M49" s="31">
        <v>46174</v>
      </c>
      <c r="N49" s="31">
        <v>47361</v>
      </c>
      <c r="O49" s="32">
        <f t="shared" si="0"/>
        <v>0.39999999959799953</v>
      </c>
      <c r="P49" s="30" t="s">
        <v>32</v>
      </c>
      <c r="Q49" s="30" t="s">
        <v>34</v>
      </c>
      <c r="R49" s="30">
        <v>158</v>
      </c>
      <c r="S49" s="28">
        <v>1990047.47</v>
      </c>
      <c r="T49" s="28">
        <v>2885568.83</v>
      </c>
      <c r="U49" s="28">
        <v>99502.38</v>
      </c>
      <c r="V49" s="28">
        <v>0</v>
      </c>
      <c r="W49" s="28">
        <f t="shared" si="1"/>
        <v>4975118.68</v>
      </c>
      <c r="X49" s="28">
        <v>0</v>
      </c>
      <c r="Y49" s="28">
        <v>0</v>
      </c>
      <c r="Z49" s="28">
        <v>0</v>
      </c>
      <c r="AA49" s="28">
        <v>0</v>
      </c>
      <c r="AB49" s="28">
        <f t="shared" si="2"/>
        <v>0</v>
      </c>
      <c r="AC49" s="28">
        <f t="shared" si="3"/>
        <v>1990047.47</v>
      </c>
      <c r="AD49" s="28">
        <f t="shared" si="3"/>
        <v>2885568.83</v>
      </c>
      <c r="AE49" s="28">
        <f t="shared" si="3"/>
        <v>99502.38</v>
      </c>
      <c r="AF49" s="28">
        <f t="shared" si="3"/>
        <v>0</v>
      </c>
      <c r="AG49" s="77">
        <f t="shared" si="4"/>
        <v>4975118.68</v>
      </c>
      <c r="AH49" s="78" t="s">
        <v>24</v>
      </c>
    </row>
    <row r="50" spans="1:34" s="23" customFormat="1" ht="18.75" customHeight="1" x14ac:dyDescent="0.25">
      <c r="A50" s="21"/>
      <c r="B50" s="22" t="s">
        <v>25</v>
      </c>
      <c r="C50" s="21">
        <v>42</v>
      </c>
      <c r="D50" s="23" t="s">
        <v>78</v>
      </c>
      <c r="E50" s="23" t="s">
        <v>201</v>
      </c>
      <c r="F50" s="21">
        <v>633</v>
      </c>
      <c r="G50" s="21">
        <v>348658</v>
      </c>
      <c r="H50" s="23" t="s">
        <v>211</v>
      </c>
      <c r="I50" s="21" t="s">
        <v>212</v>
      </c>
      <c r="J50" s="23" t="s">
        <v>213</v>
      </c>
      <c r="K50" s="30" t="s">
        <v>21</v>
      </c>
      <c r="L50" s="30" t="s">
        <v>214</v>
      </c>
      <c r="M50" s="31">
        <v>46174</v>
      </c>
      <c r="N50" s="31">
        <v>47361</v>
      </c>
      <c r="O50" s="32">
        <f t="shared" si="0"/>
        <v>0.4</v>
      </c>
      <c r="P50" s="30" t="s">
        <v>32</v>
      </c>
      <c r="Q50" s="30" t="s">
        <v>34</v>
      </c>
      <c r="R50" s="30">
        <v>158</v>
      </c>
      <c r="S50" s="28">
        <v>1838100.0360000001</v>
      </c>
      <c r="T50" s="28">
        <v>2527387.594</v>
      </c>
      <c r="U50" s="28">
        <v>229762.46</v>
      </c>
      <c r="V50" s="28">
        <v>0</v>
      </c>
      <c r="W50" s="28">
        <f t="shared" si="1"/>
        <v>4595250.09</v>
      </c>
      <c r="X50" s="28">
        <v>0</v>
      </c>
      <c r="Y50" s="28">
        <v>0</v>
      </c>
      <c r="Z50" s="28">
        <v>0</v>
      </c>
      <c r="AA50" s="28">
        <v>0</v>
      </c>
      <c r="AB50" s="28">
        <f t="shared" si="2"/>
        <v>0</v>
      </c>
      <c r="AC50" s="28">
        <f t="shared" si="3"/>
        <v>1838100.0360000001</v>
      </c>
      <c r="AD50" s="28">
        <f t="shared" si="3"/>
        <v>2527387.594</v>
      </c>
      <c r="AE50" s="28">
        <f t="shared" si="3"/>
        <v>229762.46</v>
      </c>
      <c r="AF50" s="28">
        <f t="shared" si="3"/>
        <v>0</v>
      </c>
      <c r="AG50" s="77">
        <f t="shared" si="4"/>
        <v>4595250.09</v>
      </c>
      <c r="AH50" s="78" t="s">
        <v>24</v>
      </c>
    </row>
    <row r="51" spans="1:34" s="23" customFormat="1" ht="18.75" customHeight="1" x14ac:dyDescent="0.25">
      <c r="A51" s="21"/>
      <c r="B51" s="22" t="s">
        <v>25</v>
      </c>
      <c r="C51" s="21">
        <v>43</v>
      </c>
      <c r="D51" s="23" t="s">
        <v>65</v>
      </c>
      <c r="E51" s="23" t="s">
        <v>215</v>
      </c>
      <c r="F51" s="21">
        <v>664</v>
      </c>
      <c r="G51" s="21">
        <v>352947</v>
      </c>
      <c r="H51" s="23" t="s">
        <v>216</v>
      </c>
      <c r="I51" s="21" t="s">
        <v>217</v>
      </c>
      <c r="J51" s="23" t="s">
        <v>218</v>
      </c>
      <c r="K51" s="30" t="s">
        <v>21</v>
      </c>
      <c r="L51" s="30" t="s">
        <v>219</v>
      </c>
      <c r="M51" s="31">
        <v>46174</v>
      </c>
      <c r="N51" s="31">
        <v>47269</v>
      </c>
      <c r="O51" s="32">
        <f t="shared" si="0"/>
        <v>0.39999999912464307</v>
      </c>
      <c r="P51" s="30" t="s">
        <v>190</v>
      </c>
      <c r="Q51" s="30" t="s">
        <v>34</v>
      </c>
      <c r="R51" s="30">
        <v>158</v>
      </c>
      <c r="S51" s="28">
        <v>1827825.92</v>
      </c>
      <c r="T51" s="28">
        <v>2741738.89</v>
      </c>
      <c r="U51" s="28">
        <v>0</v>
      </c>
      <c r="V51" s="28">
        <v>0</v>
      </c>
      <c r="W51" s="28">
        <f t="shared" si="1"/>
        <v>4569564.8100000005</v>
      </c>
      <c r="X51" s="28">
        <v>0</v>
      </c>
      <c r="Y51" s="28">
        <v>0</v>
      </c>
      <c r="Z51" s="28">
        <v>0</v>
      </c>
      <c r="AA51" s="28">
        <v>0</v>
      </c>
      <c r="AB51" s="28">
        <f t="shared" si="2"/>
        <v>0</v>
      </c>
      <c r="AC51" s="28">
        <f t="shared" si="3"/>
        <v>1827825.92</v>
      </c>
      <c r="AD51" s="28">
        <f t="shared" si="3"/>
        <v>2741738.89</v>
      </c>
      <c r="AE51" s="28">
        <f t="shared" si="3"/>
        <v>0</v>
      </c>
      <c r="AF51" s="28">
        <f t="shared" si="3"/>
        <v>0</v>
      </c>
      <c r="AG51" s="77">
        <f t="shared" si="4"/>
        <v>4569564.8100000005</v>
      </c>
      <c r="AH51" s="78" t="s">
        <v>24</v>
      </c>
    </row>
    <row r="52" spans="1:34" s="23" customFormat="1" ht="18.75" customHeight="1" x14ac:dyDescent="0.25">
      <c r="A52" s="21"/>
      <c r="B52" s="22" t="s">
        <v>25</v>
      </c>
      <c r="C52" s="21">
        <v>44</v>
      </c>
      <c r="D52" s="23" t="s">
        <v>78</v>
      </c>
      <c r="E52" s="23" t="s">
        <v>201</v>
      </c>
      <c r="F52" s="21">
        <v>633</v>
      </c>
      <c r="G52" s="21">
        <v>353763</v>
      </c>
      <c r="H52" s="23" t="s">
        <v>220</v>
      </c>
      <c r="I52" s="21" t="s">
        <v>221</v>
      </c>
      <c r="J52" s="23" t="s">
        <v>222</v>
      </c>
      <c r="K52" s="30" t="s">
        <v>21</v>
      </c>
      <c r="L52" s="30" t="s">
        <v>223</v>
      </c>
      <c r="M52" s="31">
        <v>46174</v>
      </c>
      <c r="N52" s="31">
        <v>47330</v>
      </c>
      <c r="O52" s="32">
        <f t="shared" si="0"/>
        <v>0.40000000032155397</v>
      </c>
      <c r="P52" s="30" t="s">
        <v>82</v>
      </c>
      <c r="Q52" s="30" t="s">
        <v>34</v>
      </c>
      <c r="R52" s="30">
        <v>158</v>
      </c>
      <c r="S52" s="28">
        <v>1990334.196</v>
      </c>
      <c r="T52" s="28">
        <v>2885487.01</v>
      </c>
      <c r="U52" s="28">
        <v>100014.28</v>
      </c>
      <c r="V52" s="28">
        <v>0</v>
      </c>
      <c r="W52" s="28">
        <f t="shared" si="1"/>
        <v>4975835.4860000005</v>
      </c>
      <c r="X52" s="28">
        <v>0</v>
      </c>
      <c r="Y52" s="28">
        <v>0</v>
      </c>
      <c r="Z52" s="28">
        <v>0</v>
      </c>
      <c r="AA52" s="28">
        <v>0</v>
      </c>
      <c r="AB52" s="28">
        <f t="shared" si="2"/>
        <v>0</v>
      </c>
      <c r="AC52" s="28">
        <f t="shared" si="3"/>
        <v>1990334.196</v>
      </c>
      <c r="AD52" s="28">
        <f t="shared" si="3"/>
        <v>2885487.01</v>
      </c>
      <c r="AE52" s="28">
        <f t="shared" si="3"/>
        <v>100014.28</v>
      </c>
      <c r="AF52" s="28">
        <f t="shared" si="3"/>
        <v>0</v>
      </c>
      <c r="AG52" s="77">
        <f t="shared" si="4"/>
        <v>4975835.4860000005</v>
      </c>
      <c r="AH52" s="78" t="s">
        <v>24</v>
      </c>
    </row>
    <row r="53" spans="1:34" s="23" customFormat="1" ht="18.75" customHeight="1" x14ac:dyDescent="0.25">
      <c r="A53" s="21"/>
      <c r="B53" s="22" t="s">
        <v>25</v>
      </c>
      <c r="C53" s="21">
        <v>45</v>
      </c>
      <c r="D53" s="23" t="s">
        <v>78</v>
      </c>
      <c r="E53" s="23" t="s">
        <v>201</v>
      </c>
      <c r="F53" s="21">
        <v>633</v>
      </c>
      <c r="G53" s="21">
        <v>354037</v>
      </c>
      <c r="H53" s="23" t="s">
        <v>224</v>
      </c>
      <c r="I53" s="21" t="s">
        <v>225</v>
      </c>
      <c r="J53" s="23" t="s">
        <v>226</v>
      </c>
      <c r="K53" s="30" t="s">
        <v>21</v>
      </c>
      <c r="L53" s="30" t="s">
        <v>227</v>
      </c>
      <c r="M53" s="31">
        <v>46174</v>
      </c>
      <c r="N53" s="31">
        <v>47361</v>
      </c>
      <c r="O53" s="32">
        <f t="shared" si="0"/>
        <v>0.39999999959799953</v>
      </c>
      <c r="P53" s="30" t="s">
        <v>82</v>
      </c>
      <c r="Q53" s="30" t="s">
        <v>34</v>
      </c>
      <c r="R53" s="30">
        <v>158</v>
      </c>
      <c r="S53" s="28">
        <v>1990047.47</v>
      </c>
      <c r="T53" s="28">
        <v>2885568.83</v>
      </c>
      <c r="U53" s="28">
        <v>99502.38</v>
      </c>
      <c r="V53" s="28">
        <v>0</v>
      </c>
      <c r="W53" s="28">
        <f t="shared" si="1"/>
        <v>4975118.68</v>
      </c>
      <c r="X53" s="28">
        <v>0</v>
      </c>
      <c r="Y53" s="28">
        <v>0</v>
      </c>
      <c r="Z53" s="28">
        <v>0</v>
      </c>
      <c r="AA53" s="28">
        <v>0</v>
      </c>
      <c r="AB53" s="28">
        <f t="shared" si="2"/>
        <v>0</v>
      </c>
      <c r="AC53" s="28">
        <f t="shared" si="3"/>
        <v>1990047.47</v>
      </c>
      <c r="AD53" s="28">
        <f t="shared" si="3"/>
        <v>2885568.83</v>
      </c>
      <c r="AE53" s="28">
        <f t="shared" si="3"/>
        <v>99502.38</v>
      </c>
      <c r="AF53" s="28">
        <f t="shared" si="3"/>
        <v>0</v>
      </c>
      <c r="AG53" s="77">
        <f t="shared" si="4"/>
        <v>4975118.68</v>
      </c>
      <c r="AH53" s="78" t="s">
        <v>24</v>
      </c>
    </row>
    <row r="54" spans="1:34" s="23" customFormat="1" ht="18.75" customHeight="1" x14ac:dyDescent="0.25">
      <c r="A54" s="21"/>
      <c r="B54" s="22" t="s">
        <v>25</v>
      </c>
      <c r="C54" s="21">
        <v>46</v>
      </c>
      <c r="D54" s="23" t="s">
        <v>65</v>
      </c>
      <c r="E54" s="23" t="s">
        <v>215</v>
      </c>
      <c r="F54" s="21">
        <v>664</v>
      </c>
      <c r="G54" s="21">
        <v>354321</v>
      </c>
      <c r="H54" s="23" t="s">
        <v>228</v>
      </c>
      <c r="I54" s="21" t="s">
        <v>229</v>
      </c>
      <c r="J54" s="23" t="s">
        <v>230</v>
      </c>
      <c r="K54" s="30" t="s">
        <v>231</v>
      </c>
      <c r="L54" s="30" t="s">
        <v>232</v>
      </c>
      <c r="M54" s="31">
        <v>46174</v>
      </c>
      <c r="N54" s="31">
        <v>47330</v>
      </c>
      <c r="O54" s="32">
        <f t="shared" si="0"/>
        <v>0.40000000028553367</v>
      </c>
      <c r="P54" s="30" t="s">
        <v>190</v>
      </c>
      <c r="Q54" s="30" t="s">
        <v>34</v>
      </c>
      <c r="R54" s="30">
        <v>158</v>
      </c>
      <c r="S54" s="28">
        <v>2801770.55</v>
      </c>
      <c r="T54" s="28">
        <v>4202655.82</v>
      </c>
      <c r="U54" s="28">
        <v>0</v>
      </c>
      <c r="V54" s="28">
        <v>0</v>
      </c>
      <c r="W54" s="28">
        <f t="shared" si="1"/>
        <v>7004426.3700000001</v>
      </c>
      <c r="X54" s="28">
        <v>0</v>
      </c>
      <c r="Y54" s="28">
        <v>0</v>
      </c>
      <c r="Z54" s="28">
        <v>0</v>
      </c>
      <c r="AA54" s="28">
        <v>0</v>
      </c>
      <c r="AB54" s="28">
        <f t="shared" si="2"/>
        <v>0</v>
      </c>
      <c r="AC54" s="28">
        <f t="shared" si="3"/>
        <v>2801770.55</v>
      </c>
      <c r="AD54" s="28">
        <f t="shared" si="3"/>
        <v>4202655.82</v>
      </c>
      <c r="AE54" s="28">
        <f t="shared" si="3"/>
        <v>0</v>
      </c>
      <c r="AF54" s="28">
        <f t="shared" si="3"/>
        <v>0</v>
      </c>
      <c r="AG54" s="77">
        <f t="shared" si="4"/>
        <v>7004426.3700000001</v>
      </c>
      <c r="AH54" s="78" t="s">
        <v>24</v>
      </c>
    </row>
    <row r="55" spans="1:34" s="23" customFormat="1" ht="18.75" customHeight="1" x14ac:dyDescent="0.25">
      <c r="A55" s="21"/>
      <c r="B55" s="22" t="s">
        <v>25</v>
      </c>
      <c r="C55" s="21">
        <v>47</v>
      </c>
      <c r="D55" s="23" t="s">
        <v>65</v>
      </c>
      <c r="E55" s="23" t="s">
        <v>215</v>
      </c>
      <c r="F55" s="21">
        <v>664</v>
      </c>
      <c r="G55" s="21">
        <v>356983</v>
      </c>
      <c r="H55" s="23" t="s">
        <v>233</v>
      </c>
      <c r="I55" s="21" t="s">
        <v>234</v>
      </c>
      <c r="J55" s="23" t="s">
        <v>235</v>
      </c>
      <c r="K55" s="30" t="s">
        <v>236</v>
      </c>
      <c r="L55" s="30" t="s">
        <v>237</v>
      </c>
      <c r="M55" s="31">
        <v>46174</v>
      </c>
      <c r="N55" s="31">
        <v>47269</v>
      </c>
      <c r="O55" s="32">
        <f t="shared" si="0"/>
        <v>0.39999999952436877</v>
      </c>
      <c r="P55" s="30" t="s">
        <v>32</v>
      </c>
      <c r="Q55" s="30" t="s">
        <v>34</v>
      </c>
      <c r="R55" s="30">
        <v>158</v>
      </c>
      <c r="S55" s="28">
        <v>1681975.41</v>
      </c>
      <c r="T55" s="28">
        <v>2522963.12</v>
      </c>
      <c r="U55" s="28">
        <v>0</v>
      </c>
      <c r="V55" s="28">
        <v>0</v>
      </c>
      <c r="W55" s="28">
        <f t="shared" si="1"/>
        <v>4204938.53</v>
      </c>
      <c r="X55" s="28">
        <v>0</v>
      </c>
      <c r="Y55" s="28">
        <v>0</v>
      </c>
      <c r="Z55" s="28">
        <v>0</v>
      </c>
      <c r="AA55" s="28">
        <v>0</v>
      </c>
      <c r="AB55" s="28">
        <f t="shared" si="2"/>
        <v>0</v>
      </c>
      <c r="AC55" s="28">
        <f t="shared" si="3"/>
        <v>1681975.41</v>
      </c>
      <c r="AD55" s="28">
        <f t="shared" si="3"/>
        <v>2522963.12</v>
      </c>
      <c r="AE55" s="28">
        <f t="shared" si="3"/>
        <v>0</v>
      </c>
      <c r="AF55" s="28">
        <f t="shared" si="3"/>
        <v>0</v>
      </c>
      <c r="AG55" s="77">
        <f t="shared" si="4"/>
        <v>4204938.53</v>
      </c>
      <c r="AH55" s="78" t="s">
        <v>24</v>
      </c>
    </row>
    <row r="56" spans="1:34" s="23" customFormat="1" ht="18.75" customHeight="1" x14ac:dyDescent="0.25">
      <c r="A56" s="21"/>
      <c r="B56" s="22" t="s">
        <v>25</v>
      </c>
      <c r="C56" s="21">
        <v>48</v>
      </c>
      <c r="D56" s="23" t="s">
        <v>65</v>
      </c>
      <c r="E56" s="23" t="s">
        <v>215</v>
      </c>
      <c r="F56" s="21">
        <v>664</v>
      </c>
      <c r="G56" s="21">
        <v>359558</v>
      </c>
      <c r="H56" s="23" t="s">
        <v>238</v>
      </c>
      <c r="I56" s="21" t="s">
        <v>239</v>
      </c>
      <c r="J56" s="23" t="s">
        <v>240</v>
      </c>
      <c r="K56" s="30" t="s">
        <v>241</v>
      </c>
      <c r="L56" s="30" t="s">
        <v>242</v>
      </c>
      <c r="M56" s="31">
        <v>46174</v>
      </c>
      <c r="N56" s="31">
        <v>47330</v>
      </c>
      <c r="O56" s="32">
        <f t="shared" si="0"/>
        <v>0.4</v>
      </c>
      <c r="P56" s="30" t="s">
        <v>32</v>
      </c>
      <c r="Q56" s="30" t="s">
        <v>34</v>
      </c>
      <c r="R56" s="30">
        <v>158</v>
      </c>
      <c r="S56" s="28">
        <v>3172819.4840000002</v>
      </c>
      <c r="T56" s="28">
        <v>4759229.2259999998</v>
      </c>
      <c r="U56" s="28">
        <v>0</v>
      </c>
      <c r="V56" s="28">
        <v>0</v>
      </c>
      <c r="W56" s="28">
        <f t="shared" si="1"/>
        <v>7932048.71</v>
      </c>
      <c r="X56" s="28">
        <v>0</v>
      </c>
      <c r="Y56" s="28">
        <v>0</v>
      </c>
      <c r="Z56" s="28">
        <v>0</v>
      </c>
      <c r="AA56" s="28">
        <v>0</v>
      </c>
      <c r="AB56" s="28">
        <f t="shared" si="2"/>
        <v>0</v>
      </c>
      <c r="AC56" s="28">
        <f t="shared" si="3"/>
        <v>3172819.4840000002</v>
      </c>
      <c r="AD56" s="28">
        <f t="shared" si="3"/>
        <v>4759229.2259999998</v>
      </c>
      <c r="AE56" s="28">
        <f t="shared" si="3"/>
        <v>0</v>
      </c>
      <c r="AF56" s="28">
        <f t="shared" si="3"/>
        <v>0</v>
      </c>
      <c r="AG56" s="77">
        <f t="shared" si="4"/>
        <v>7932048.71</v>
      </c>
      <c r="AH56" s="78" t="s">
        <v>24</v>
      </c>
    </row>
    <row r="57" spans="1:34" s="23" customFormat="1" ht="18.75" customHeight="1" x14ac:dyDescent="0.25">
      <c r="A57" s="21"/>
      <c r="B57" s="22" t="s">
        <v>25</v>
      </c>
      <c r="C57" s="21">
        <v>49</v>
      </c>
      <c r="D57" s="23" t="s">
        <v>78</v>
      </c>
      <c r="E57" s="23" t="s">
        <v>201</v>
      </c>
      <c r="F57" s="21">
        <v>633</v>
      </c>
      <c r="G57" s="21">
        <v>346619</v>
      </c>
      <c r="H57" s="23" t="s">
        <v>243</v>
      </c>
      <c r="I57" s="21" t="s">
        <v>244</v>
      </c>
      <c r="J57" s="23" t="s">
        <v>245</v>
      </c>
      <c r="K57" s="30" t="s">
        <v>21</v>
      </c>
      <c r="L57" s="30" t="s">
        <v>246</v>
      </c>
      <c r="M57" s="31">
        <v>46174</v>
      </c>
      <c r="N57" s="31">
        <v>47361</v>
      </c>
      <c r="O57" s="32">
        <f t="shared" si="0"/>
        <v>0.39999999999999997</v>
      </c>
      <c r="P57" s="30" t="s">
        <v>82</v>
      </c>
      <c r="Q57" s="30" t="s">
        <v>34</v>
      </c>
      <c r="R57" s="30">
        <v>158</v>
      </c>
      <c r="S57" s="28">
        <v>1990467.496</v>
      </c>
      <c r="T57" s="28">
        <v>2886177.8640000001</v>
      </c>
      <c r="U57" s="28">
        <v>99523.38</v>
      </c>
      <c r="V57" s="28">
        <v>0</v>
      </c>
      <c r="W57" s="28">
        <f t="shared" si="1"/>
        <v>4976168.74</v>
      </c>
      <c r="X57" s="28">
        <v>0</v>
      </c>
      <c r="Y57" s="28">
        <v>0</v>
      </c>
      <c r="Z57" s="28">
        <v>0</v>
      </c>
      <c r="AA57" s="28">
        <v>0</v>
      </c>
      <c r="AB57" s="28">
        <f t="shared" si="2"/>
        <v>0</v>
      </c>
      <c r="AC57" s="28">
        <f t="shared" si="3"/>
        <v>1990467.496</v>
      </c>
      <c r="AD57" s="28">
        <f t="shared" si="3"/>
        <v>2886177.8640000001</v>
      </c>
      <c r="AE57" s="28">
        <f t="shared" si="3"/>
        <v>99523.38</v>
      </c>
      <c r="AF57" s="28">
        <f t="shared" si="3"/>
        <v>0</v>
      </c>
      <c r="AG57" s="77">
        <f t="shared" si="4"/>
        <v>4976168.74</v>
      </c>
      <c r="AH57" s="78" t="s">
        <v>24</v>
      </c>
    </row>
    <row r="58" spans="1:34" s="23" customFormat="1" ht="18.75" customHeight="1" x14ac:dyDescent="0.25">
      <c r="A58" s="21"/>
      <c r="B58" s="22" t="s">
        <v>25</v>
      </c>
      <c r="C58" s="21">
        <v>50</v>
      </c>
      <c r="D58" s="23" t="s">
        <v>78</v>
      </c>
      <c r="F58" s="21">
        <v>633</v>
      </c>
      <c r="G58" s="21">
        <v>352482</v>
      </c>
      <c r="H58" s="23" t="s">
        <v>247</v>
      </c>
      <c r="I58" s="21" t="s">
        <v>248</v>
      </c>
      <c r="J58" s="23" t="s">
        <v>249</v>
      </c>
      <c r="K58" s="30" t="s">
        <v>21</v>
      </c>
      <c r="L58" s="30" t="s">
        <v>250</v>
      </c>
      <c r="M58" s="31">
        <v>46174</v>
      </c>
      <c r="N58" s="31">
        <v>47361</v>
      </c>
      <c r="O58" s="32">
        <f t="shared" si="0"/>
        <v>0.39999999999999997</v>
      </c>
      <c r="P58" s="30" t="s">
        <v>82</v>
      </c>
      <c r="Q58" s="30" t="s">
        <v>34</v>
      </c>
      <c r="R58" s="30">
        <v>158</v>
      </c>
      <c r="S58" s="28">
        <v>1990072.54</v>
      </c>
      <c r="T58" s="28">
        <v>2885601.74</v>
      </c>
      <c r="U58" s="28">
        <v>99507.07</v>
      </c>
      <c r="V58" s="28">
        <v>0</v>
      </c>
      <c r="W58" s="28">
        <f t="shared" si="1"/>
        <v>4975181.3500000006</v>
      </c>
      <c r="X58" s="28">
        <v>0</v>
      </c>
      <c r="Y58" s="28">
        <v>0</v>
      </c>
      <c r="Z58" s="28">
        <v>0</v>
      </c>
      <c r="AA58" s="28">
        <v>0</v>
      </c>
      <c r="AB58" s="28">
        <f t="shared" si="2"/>
        <v>0</v>
      </c>
      <c r="AC58" s="28">
        <f t="shared" si="3"/>
        <v>1990072.54</v>
      </c>
      <c r="AD58" s="28">
        <f t="shared" si="3"/>
        <v>2885601.74</v>
      </c>
      <c r="AE58" s="28">
        <f t="shared" si="3"/>
        <v>99507.07</v>
      </c>
      <c r="AF58" s="28">
        <f t="shared" si="3"/>
        <v>0</v>
      </c>
      <c r="AG58" s="77">
        <f t="shared" si="4"/>
        <v>4975181.3500000006</v>
      </c>
      <c r="AH58" s="78" t="s">
        <v>24</v>
      </c>
    </row>
    <row r="59" spans="1:34" s="23" customFormat="1" ht="18.75" customHeight="1" x14ac:dyDescent="0.25">
      <c r="A59" s="21"/>
      <c r="B59" s="22" t="s">
        <v>25</v>
      </c>
      <c r="C59" s="21">
        <v>51</v>
      </c>
      <c r="D59" s="23" t="s">
        <v>65</v>
      </c>
      <c r="E59" s="23" t="s">
        <v>215</v>
      </c>
      <c r="F59" s="21">
        <v>664</v>
      </c>
      <c r="G59" s="21">
        <v>355787</v>
      </c>
      <c r="H59" s="23" t="s">
        <v>251</v>
      </c>
      <c r="I59" s="21" t="s">
        <v>161</v>
      </c>
      <c r="J59" s="23" t="s">
        <v>136</v>
      </c>
      <c r="K59" s="30" t="s">
        <v>21</v>
      </c>
      <c r="L59" s="30" t="s">
        <v>252</v>
      </c>
      <c r="M59" s="31">
        <v>46204</v>
      </c>
      <c r="N59" s="31">
        <v>47483</v>
      </c>
      <c r="O59" s="32">
        <f t="shared" si="0"/>
        <v>0.39999999999999997</v>
      </c>
      <c r="P59" s="30" t="s">
        <v>32</v>
      </c>
      <c r="Q59" s="30" t="s">
        <v>34</v>
      </c>
      <c r="R59" s="30">
        <v>158</v>
      </c>
      <c r="S59" s="28">
        <v>3089275.7560000001</v>
      </c>
      <c r="T59" s="28">
        <v>4479449.8540000003</v>
      </c>
      <c r="U59" s="28">
        <v>154463.78</v>
      </c>
      <c r="V59" s="28">
        <v>0</v>
      </c>
      <c r="W59" s="28">
        <f t="shared" si="1"/>
        <v>7723189.3900000006</v>
      </c>
      <c r="X59" s="28">
        <v>0</v>
      </c>
      <c r="Y59" s="28">
        <v>0</v>
      </c>
      <c r="Z59" s="28">
        <v>0</v>
      </c>
      <c r="AA59" s="28">
        <v>0</v>
      </c>
      <c r="AB59" s="28">
        <f>X59+Y59+Z59+AA59</f>
        <v>0</v>
      </c>
      <c r="AC59" s="28">
        <f t="shared" si="3"/>
        <v>3089275.7560000001</v>
      </c>
      <c r="AD59" s="28">
        <f t="shared" si="3"/>
        <v>4479449.8540000003</v>
      </c>
      <c r="AE59" s="28">
        <f t="shared" si="3"/>
        <v>154463.78</v>
      </c>
      <c r="AF59" s="28">
        <f t="shared" si="3"/>
        <v>0</v>
      </c>
      <c r="AG59" s="77">
        <f t="shared" si="4"/>
        <v>7723189.3900000006</v>
      </c>
      <c r="AH59" s="78" t="s">
        <v>24</v>
      </c>
    </row>
    <row r="60" spans="1:34" s="23" customFormat="1" ht="18.75" customHeight="1" x14ac:dyDescent="0.25">
      <c r="A60" s="21"/>
      <c r="B60" s="22" t="s">
        <v>25</v>
      </c>
      <c r="C60" s="21">
        <v>52</v>
      </c>
      <c r="D60" s="23" t="s">
        <v>65</v>
      </c>
      <c r="E60" s="23" t="s">
        <v>215</v>
      </c>
      <c r="F60" s="21">
        <v>664</v>
      </c>
      <c r="G60" s="21">
        <v>348998</v>
      </c>
      <c r="H60" s="23" t="s">
        <v>253</v>
      </c>
      <c r="I60" s="21" t="s">
        <v>179</v>
      </c>
      <c r="J60" s="23" t="s">
        <v>120</v>
      </c>
      <c r="K60" s="30" t="s">
        <v>21</v>
      </c>
      <c r="L60" s="30" t="s">
        <v>254</v>
      </c>
      <c r="M60" s="31">
        <v>46204</v>
      </c>
      <c r="N60" s="31">
        <v>47391</v>
      </c>
      <c r="O60" s="32">
        <f t="shared" si="0"/>
        <v>0.4</v>
      </c>
      <c r="P60" s="30" t="s">
        <v>32</v>
      </c>
      <c r="Q60" s="30" t="s">
        <v>34</v>
      </c>
      <c r="R60" s="30">
        <v>158</v>
      </c>
      <c r="S60" s="28">
        <v>3185258.0040000002</v>
      </c>
      <c r="T60" s="28">
        <v>4618624.095999999</v>
      </c>
      <c r="U60" s="28">
        <v>159262.91</v>
      </c>
      <c r="V60" s="28">
        <v>0</v>
      </c>
      <c r="W60" s="28">
        <f t="shared" si="1"/>
        <v>7963145.0099999998</v>
      </c>
      <c r="X60" s="28">
        <v>0</v>
      </c>
      <c r="Y60" s="28">
        <v>0</v>
      </c>
      <c r="Z60" s="28">
        <v>0</v>
      </c>
      <c r="AA60" s="28">
        <v>0</v>
      </c>
      <c r="AB60" s="28">
        <f t="shared" ref="AB60:AB68" si="5">X60+Y60+Z60+AA60</f>
        <v>0</v>
      </c>
      <c r="AC60" s="28">
        <f t="shared" si="3"/>
        <v>3185258.0040000002</v>
      </c>
      <c r="AD60" s="28">
        <f t="shared" si="3"/>
        <v>4618624.095999999</v>
      </c>
      <c r="AE60" s="28">
        <f t="shared" si="3"/>
        <v>159262.91</v>
      </c>
      <c r="AF60" s="28">
        <f t="shared" si="3"/>
        <v>0</v>
      </c>
      <c r="AG60" s="77">
        <f t="shared" si="4"/>
        <v>7963145.0099999998</v>
      </c>
      <c r="AH60" s="78" t="s">
        <v>24</v>
      </c>
    </row>
    <row r="61" spans="1:34" s="23" customFormat="1" ht="18.75" customHeight="1" x14ac:dyDescent="0.25">
      <c r="A61" s="21"/>
      <c r="B61" s="22" t="s">
        <v>25</v>
      </c>
      <c r="C61" s="21">
        <v>53</v>
      </c>
      <c r="D61" s="23" t="s">
        <v>65</v>
      </c>
      <c r="E61" s="23" t="s">
        <v>215</v>
      </c>
      <c r="F61" s="21">
        <v>664</v>
      </c>
      <c r="G61" s="21">
        <v>352117</v>
      </c>
      <c r="H61" s="23" t="s">
        <v>255</v>
      </c>
      <c r="I61" s="21" t="s">
        <v>156</v>
      </c>
      <c r="J61" s="23" t="s">
        <v>145</v>
      </c>
      <c r="K61" s="30" t="s">
        <v>256</v>
      </c>
      <c r="L61" s="30" t="s">
        <v>257</v>
      </c>
      <c r="M61" s="31">
        <v>45839</v>
      </c>
      <c r="N61" s="31">
        <v>47391</v>
      </c>
      <c r="O61" s="32">
        <f t="shared" si="0"/>
        <v>0.4</v>
      </c>
      <c r="P61" s="30" t="s">
        <v>32</v>
      </c>
      <c r="Q61" s="30" t="s">
        <v>34</v>
      </c>
      <c r="R61" s="30">
        <v>158</v>
      </c>
      <c r="S61" s="28">
        <v>3171965.8840000001</v>
      </c>
      <c r="T61" s="28">
        <v>4693455.9460000005</v>
      </c>
      <c r="U61" s="28">
        <v>64492.88</v>
      </c>
      <c r="V61" s="28">
        <v>0</v>
      </c>
      <c r="W61" s="28">
        <f t="shared" si="1"/>
        <v>7929914.71</v>
      </c>
      <c r="X61" s="28">
        <v>0</v>
      </c>
      <c r="Y61" s="28">
        <v>0</v>
      </c>
      <c r="Z61" s="28">
        <v>0</v>
      </c>
      <c r="AA61" s="28">
        <v>0</v>
      </c>
      <c r="AB61" s="28">
        <f t="shared" si="5"/>
        <v>0</v>
      </c>
      <c r="AC61" s="28">
        <f t="shared" si="3"/>
        <v>3171965.8840000001</v>
      </c>
      <c r="AD61" s="28">
        <f t="shared" si="3"/>
        <v>4693455.9460000005</v>
      </c>
      <c r="AE61" s="28">
        <f t="shared" si="3"/>
        <v>64492.88</v>
      </c>
      <c r="AF61" s="28">
        <f t="shared" si="3"/>
        <v>0</v>
      </c>
      <c r="AG61" s="77">
        <f t="shared" si="4"/>
        <v>7929914.71</v>
      </c>
      <c r="AH61" s="78" t="s">
        <v>24</v>
      </c>
    </row>
    <row r="62" spans="1:34" s="23" customFormat="1" ht="18.75" customHeight="1" x14ac:dyDescent="0.25">
      <c r="A62" s="21"/>
      <c r="B62" s="22" t="s">
        <v>25</v>
      </c>
      <c r="C62" s="21">
        <v>54</v>
      </c>
      <c r="D62" s="23" t="s">
        <v>65</v>
      </c>
      <c r="E62" s="23" t="s">
        <v>215</v>
      </c>
      <c r="F62" s="21">
        <v>664</v>
      </c>
      <c r="G62" s="21">
        <v>356558</v>
      </c>
      <c r="H62" s="23" t="s">
        <v>258</v>
      </c>
      <c r="I62" s="21" t="s">
        <v>207</v>
      </c>
      <c r="J62" s="23" t="s">
        <v>151</v>
      </c>
      <c r="K62" s="30" t="s">
        <v>21</v>
      </c>
      <c r="L62" s="30" t="s">
        <v>259</v>
      </c>
      <c r="M62" s="31">
        <v>46204</v>
      </c>
      <c r="N62" s="31">
        <v>47422</v>
      </c>
      <c r="O62" s="32">
        <f t="shared" si="0"/>
        <v>0.39999999999999997</v>
      </c>
      <c r="P62" s="30" t="s">
        <v>32</v>
      </c>
      <c r="Q62" s="30" t="s">
        <v>34</v>
      </c>
      <c r="R62" s="30">
        <v>158</v>
      </c>
      <c r="S62" s="28">
        <v>3180782.84</v>
      </c>
      <c r="T62" s="28">
        <v>4612135.1100000003</v>
      </c>
      <c r="U62" s="28">
        <v>159039.15</v>
      </c>
      <c r="V62" s="28">
        <v>0</v>
      </c>
      <c r="W62" s="28">
        <f t="shared" si="1"/>
        <v>7951957.1000000006</v>
      </c>
      <c r="X62" s="28">
        <v>0</v>
      </c>
      <c r="Y62" s="28">
        <v>0</v>
      </c>
      <c r="Z62" s="28">
        <v>0</v>
      </c>
      <c r="AA62" s="28">
        <v>0</v>
      </c>
      <c r="AB62" s="28">
        <f t="shared" si="5"/>
        <v>0</v>
      </c>
      <c r="AC62" s="28">
        <f t="shared" si="3"/>
        <v>3180782.84</v>
      </c>
      <c r="AD62" s="28">
        <f t="shared" si="3"/>
        <v>4612135.1100000003</v>
      </c>
      <c r="AE62" s="28">
        <f t="shared" si="3"/>
        <v>159039.15</v>
      </c>
      <c r="AF62" s="28">
        <f t="shared" si="3"/>
        <v>0</v>
      </c>
      <c r="AG62" s="77">
        <f t="shared" si="4"/>
        <v>7951957.1000000006</v>
      </c>
      <c r="AH62" s="78" t="s">
        <v>24</v>
      </c>
    </row>
    <row r="63" spans="1:34" s="23" customFormat="1" ht="18.75" customHeight="1" x14ac:dyDescent="0.25">
      <c r="A63" s="21"/>
      <c r="B63" s="22" t="s">
        <v>25</v>
      </c>
      <c r="C63" s="21">
        <v>55</v>
      </c>
      <c r="D63" s="23" t="s">
        <v>65</v>
      </c>
      <c r="E63" s="23" t="s">
        <v>215</v>
      </c>
      <c r="F63" s="21">
        <v>664</v>
      </c>
      <c r="G63" s="21">
        <v>351203</v>
      </c>
      <c r="H63" s="23" t="s">
        <v>260</v>
      </c>
      <c r="I63" s="21" t="s">
        <v>165</v>
      </c>
      <c r="J63" s="23" t="s">
        <v>87</v>
      </c>
      <c r="K63" s="30" t="s">
        <v>21</v>
      </c>
      <c r="L63" s="30" t="s">
        <v>261</v>
      </c>
      <c r="M63" s="31">
        <v>46204</v>
      </c>
      <c r="N63" s="31">
        <v>47483</v>
      </c>
      <c r="O63" s="32">
        <f t="shared" si="0"/>
        <v>0.4</v>
      </c>
      <c r="P63" s="30" t="s">
        <v>32</v>
      </c>
      <c r="Q63" s="30" t="s">
        <v>34</v>
      </c>
      <c r="R63" s="30">
        <v>158</v>
      </c>
      <c r="S63" s="28">
        <v>3137253.4440000001</v>
      </c>
      <c r="T63" s="28">
        <v>4549017.4960000003</v>
      </c>
      <c r="U63" s="28">
        <v>156862.67000000001</v>
      </c>
      <c r="V63" s="28">
        <v>0</v>
      </c>
      <c r="W63" s="28">
        <f t="shared" si="1"/>
        <v>7843133.6100000003</v>
      </c>
      <c r="X63" s="28">
        <v>0</v>
      </c>
      <c r="Y63" s="28">
        <v>0</v>
      </c>
      <c r="Z63" s="28">
        <v>0</v>
      </c>
      <c r="AA63" s="28">
        <v>0</v>
      </c>
      <c r="AB63" s="28">
        <f t="shared" si="5"/>
        <v>0</v>
      </c>
      <c r="AC63" s="28">
        <f t="shared" si="3"/>
        <v>3137253.4440000001</v>
      </c>
      <c r="AD63" s="28">
        <f t="shared" si="3"/>
        <v>4549017.4960000003</v>
      </c>
      <c r="AE63" s="28">
        <f t="shared" si="3"/>
        <v>156862.67000000001</v>
      </c>
      <c r="AF63" s="28">
        <f t="shared" si="3"/>
        <v>0</v>
      </c>
      <c r="AG63" s="77">
        <f t="shared" si="4"/>
        <v>7843133.6100000003</v>
      </c>
      <c r="AH63" s="78" t="s">
        <v>24</v>
      </c>
    </row>
    <row r="64" spans="1:34" s="23" customFormat="1" ht="18.75" customHeight="1" x14ac:dyDescent="0.25">
      <c r="A64" s="21"/>
      <c r="B64" s="22" t="s">
        <v>25</v>
      </c>
      <c r="C64" s="21">
        <v>56</v>
      </c>
      <c r="D64" s="23" t="s">
        <v>65</v>
      </c>
      <c r="E64" s="23" t="s">
        <v>215</v>
      </c>
      <c r="F64" s="21">
        <v>664</v>
      </c>
      <c r="G64" s="21">
        <v>352138</v>
      </c>
      <c r="H64" s="23" t="s">
        <v>262</v>
      </c>
      <c r="I64" s="21" t="s">
        <v>156</v>
      </c>
      <c r="J64" s="23" t="s">
        <v>145</v>
      </c>
      <c r="K64" s="30" t="s">
        <v>95</v>
      </c>
      <c r="L64" s="30" t="s">
        <v>263</v>
      </c>
      <c r="M64" s="31">
        <v>45839</v>
      </c>
      <c r="N64" s="31">
        <v>47391</v>
      </c>
      <c r="O64" s="32">
        <f t="shared" si="0"/>
        <v>0.4</v>
      </c>
      <c r="P64" s="30" t="s">
        <v>32</v>
      </c>
      <c r="Q64" s="30" t="s">
        <v>34</v>
      </c>
      <c r="R64" s="30">
        <v>158</v>
      </c>
      <c r="S64" s="28">
        <v>3164572.656</v>
      </c>
      <c r="T64" s="28">
        <v>4694410.284</v>
      </c>
      <c r="U64" s="28">
        <v>52448.7</v>
      </c>
      <c r="V64" s="28">
        <v>0</v>
      </c>
      <c r="W64" s="28">
        <f t="shared" si="1"/>
        <v>7911431.6399999997</v>
      </c>
      <c r="X64" s="28">
        <v>0</v>
      </c>
      <c r="Y64" s="28">
        <v>0</v>
      </c>
      <c r="Z64" s="28">
        <v>0</v>
      </c>
      <c r="AA64" s="28">
        <v>0</v>
      </c>
      <c r="AB64" s="28">
        <f t="shared" si="5"/>
        <v>0</v>
      </c>
      <c r="AC64" s="28">
        <f t="shared" si="3"/>
        <v>3164572.656</v>
      </c>
      <c r="AD64" s="28">
        <f t="shared" si="3"/>
        <v>4694410.284</v>
      </c>
      <c r="AE64" s="28">
        <f t="shared" si="3"/>
        <v>52448.7</v>
      </c>
      <c r="AF64" s="28">
        <f t="shared" si="3"/>
        <v>0</v>
      </c>
      <c r="AG64" s="77">
        <f t="shared" si="4"/>
        <v>7911431.6399999997</v>
      </c>
      <c r="AH64" s="78" t="s">
        <v>24</v>
      </c>
    </row>
    <row r="65" spans="1:34" s="23" customFormat="1" ht="18.75" customHeight="1" x14ac:dyDescent="0.25">
      <c r="A65" s="21"/>
      <c r="B65" s="22" t="s">
        <v>25</v>
      </c>
      <c r="C65" s="21">
        <v>57</v>
      </c>
      <c r="D65" s="23" t="s">
        <v>65</v>
      </c>
      <c r="E65" s="23" t="s">
        <v>215</v>
      </c>
      <c r="F65" s="21">
        <v>664</v>
      </c>
      <c r="G65" s="21">
        <v>355083</v>
      </c>
      <c r="H65" s="23" t="s">
        <v>264</v>
      </c>
      <c r="I65" s="21" t="s">
        <v>207</v>
      </c>
      <c r="J65" s="23" t="s">
        <v>151</v>
      </c>
      <c r="K65" s="30" t="s">
        <v>21</v>
      </c>
      <c r="L65" s="30" t="s">
        <v>265</v>
      </c>
      <c r="M65" s="31">
        <v>46204</v>
      </c>
      <c r="N65" s="31">
        <v>47483</v>
      </c>
      <c r="O65" s="32">
        <f t="shared" si="0"/>
        <v>0.39999999999999997</v>
      </c>
      <c r="P65" s="30" t="s">
        <v>32</v>
      </c>
      <c r="Q65" s="30" t="s">
        <v>34</v>
      </c>
      <c r="R65" s="30">
        <v>158</v>
      </c>
      <c r="S65" s="28">
        <v>3175550.8</v>
      </c>
      <c r="T65" s="28">
        <v>4604548.66</v>
      </c>
      <c r="U65" s="28">
        <v>158777.54</v>
      </c>
      <c r="V65" s="28">
        <v>0</v>
      </c>
      <c r="W65" s="28">
        <f t="shared" si="1"/>
        <v>7938877</v>
      </c>
      <c r="X65" s="28">
        <v>0</v>
      </c>
      <c r="Y65" s="28">
        <v>0</v>
      </c>
      <c r="Z65" s="28">
        <v>0</v>
      </c>
      <c r="AA65" s="28">
        <v>0</v>
      </c>
      <c r="AB65" s="28">
        <f t="shared" si="5"/>
        <v>0</v>
      </c>
      <c r="AC65" s="28">
        <f t="shared" si="3"/>
        <v>3175550.8</v>
      </c>
      <c r="AD65" s="28">
        <f t="shared" si="3"/>
        <v>4604548.66</v>
      </c>
      <c r="AE65" s="28">
        <f t="shared" si="3"/>
        <v>158777.54</v>
      </c>
      <c r="AF65" s="28">
        <f t="shared" si="3"/>
        <v>0</v>
      </c>
      <c r="AG65" s="77">
        <f t="shared" si="4"/>
        <v>7938877</v>
      </c>
      <c r="AH65" s="78" t="s">
        <v>24</v>
      </c>
    </row>
    <row r="66" spans="1:34" s="23" customFormat="1" ht="18.75" customHeight="1" x14ac:dyDescent="0.25">
      <c r="A66" s="21"/>
      <c r="B66" s="22" t="s">
        <v>25</v>
      </c>
      <c r="C66" s="21">
        <v>58</v>
      </c>
      <c r="D66" s="23" t="s">
        <v>78</v>
      </c>
      <c r="E66" s="23" t="s">
        <v>201</v>
      </c>
      <c r="F66" s="21">
        <v>633</v>
      </c>
      <c r="G66" s="21">
        <v>348775</v>
      </c>
      <c r="H66" s="23" t="s">
        <v>266</v>
      </c>
      <c r="I66" s="21" t="s">
        <v>161</v>
      </c>
      <c r="J66" s="23" t="s">
        <v>136</v>
      </c>
      <c r="K66" s="30" t="s">
        <v>21</v>
      </c>
      <c r="L66" s="30" t="s">
        <v>267</v>
      </c>
      <c r="M66" s="31">
        <v>46204</v>
      </c>
      <c r="N66" s="31">
        <v>47483</v>
      </c>
      <c r="O66" s="32">
        <f t="shared" si="0"/>
        <v>0.39999999999999997</v>
      </c>
      <c r="P66" s="30" t="s">
        <v>32</v>
      </c>
      <c r="Q66" s="30" t="s">
        <v>34</v>
      </c>
      <c r="R66" s="30">
        <v>158</v>
      </c>
      <c r="S66" s="28">
        <v>1869551.7560000001</v>
      </c>
      <c r="T66" s="28">
        <v>2710849.9840000002</v>
      </c>
      <c r="U66" s="28">
        <v>93477.65</v>
      </c>
      <c r="V66" s="28">
        <v>0</v>
      </c>
      <c r="W66" s="28">
        <f t="shared" si="1"/>
        <v>4673879.3900000006</v>
      </c>
      <c r="X66" s="28">
        <v>0</v>
      </c>
      <c r="Y66" s="28">
        <v>0</v>
      </c>
      <c r="Z66" s="28">
        <v>0</v>
      </c>
      <c r="AA66" s="28">
        <v>0</v>
      </c>
      <c r="AB66" s="28">
        <f t="shared" si="5"/>
        <v>0</v>
      </c>
      <c r="AC66" s="28">
        <f t="shared" si="3"/>
        <v>1869551.7560000001</v>
      </c>
      <c r="AD66" s="28">
        <f t="shared" si="3"/>
        <v>2710849.9840000002</v>
      </c>
      <c r="AE66" s="28">
        <f t="shared" si="3"/>
        <v>93477.65</v>
      </c>
      <c r="AF66" s="28">
        <f t="shared" si="3"/>
        <v>0</v>
      </c>
      <c r="AG66" s="77">
        <f t="shared" si="4"/>
        <v>4673879.3900000006</v>
      </c>
      <c r="AH66" s="78" t="s">
        <v>24</v>
      </c>
    </row>
    <row r="67" spans="1:34" s="23" customFormat="1" ht="18.75" customHeight="1" x14ac:dyDescent="0.25">
      <c r="A67" s="21"/>
      <c r="B67" s="22" t="s">
        <v>25</v>
      </c>
      <c r="C67" s="21">
        <v>59</v>
      </c>
      <c r="D67" s="23" t="s">
        <v>268</v>
      </c>
      <c r="E67" s="23" t="s">
        <v>269</v>
      </c>
      <c r="F67" s="21">
        <v>904</v>
      </c>
      <c r="G67" s="21">
        <v>365306</v>
      </c>
      <c r="H67" s="23" t="s">
        <v>270</v>
      </c>
      <c r="I67" s="21" t="s">
        <v>271</v>
      </c>
      <c r="J67" s="23" t="s">
        <v>64</v>
      </c>
      <c r="K67" s="30" t="s">
        <v>272</v>
      </c>
      <c r="L67" s="30" t="s">
        <v>273</v>
      </c>
      <c r="M67" s="31">
        <v>46204</v>
      </c>
      <c r="N67" s="31">
        <v>47299</v>
      </c>
      <c r="O67" s="32">
        <f t="shared" si="0"/>
        <v>0.85781879255232685</v>
      </c>
      <c r="P67" s="30" t="s">
        <v>274</v>
      </c>
      <c r="Q67" s="30" t="s">
        <v>35</v>
      </c>
      <c r="R67" s="33" t="s">
        <v>278</v>
      </c>
      <c r="S67" s="28">
        <v>72717571.127625376</v>
      </c>
      <c r="T67" s="28">
        <v>0</v>
      </c>
      <c r="U67" s="28">
        <v>12052746.052374624</v>
      </c>
      <c r="V67" s="28">
        <v>0</v>
      </c>
      <c r="W67" s="28">
        <f t="shared" si="1"/>
        <v>84770317.180000007</v>
      </c>
      <c r="X67" s="28">
        <v>0</v>
      </c>
      <c r="Y67" s="28">
        <v>0</v>
      </c>
      <c r="Z67" s="28">
        <v>0</v>
      </c>
      <c r="AA67" s="28">
        <v>0</v>
      </c>
      <c r="AB67" s="28">
        <f t="shared" si="5"/>
        <v>0</v>
      </c>
      <c r="AC67" s="28">
        <f t="shared" si="3"/>
        <v>72717571.127625376</v>
      </c>
      <c r="AD67" s="28">
        <f t="shared" si="3"/>
        <v>0</v>
      </c>
      <c r="AE67" s="28">
        <f t="shared" si="3"/>
        <v>12052746.052374624</v>
      </c>
      <c r="AF67" s="28">
        <f t="shared" si="3"/>
        <v>0</v>
      </c>
      <c r="AG67" s="77">
        <f t="shared" si="4"/>
        <v>84770317.180000007</v>
      </c>
      <c r="AH67" s="78" t="s">
        <v>24</v>
      </c>
    </row>
    <row r="68" spans="1:34" s="23" customFormat="1" ht="18.75" customHeight="1" thickBot="1" x14ac:dyDescent="0.3">
      <c r="A68" s="21"/>
      <c r="B68" s="22" t="s">
        <v>25</v>
      </c>
      <c r="C68" s="21">
        <v>60</v>
      </c>
      <c r="D68" s="23" t="s">
        <v>65</v>
      </c>
      <c r="E68" s="23" t="s">
        <v>215</v>
      </c>
      <c r="F68" s="21">
        <v>664</v>
      </c>
      <c r="G68" s="21">
        <v>352583</v>
      </c>
      <c r="H68" s="23" t="s">
        <v>275</v>
      </c>
      <c r="I68" s="21">
        <v>27216899</v>
      </c>
      <c r="J68" s="23" t="s">
        <v>276</v>
      </c>
      <c r="K68" s="30" t="s">
        <v>21</v>
      </c>
      <c r="L68" s="30" t="s">
        <v>277</v>
      </c>
      <c r="M68" s="31">
        <v>46204</v>
      </c>
      <c r="N68" s="31">
        <v>47483</v>
      </c>
      <c r="O68" s="32">
        <f t="shared" si="0"/>
        <v>0.40000000025155219</v>
      </c>
      <c r="P68" s="30" t="s">
        <v>32</v>
      </c>
      <c r="Q68" s="30" t="s">
        <v>34</v>
      </c>
      <c r="R68" s="30">
        <v>158</v>
      </c>
      <c r="S68" s="28">
        <v>3180254.41</v>
      </c>
      <c r="T68" s="28">
        <v>4770381.6100000003</v>
      </c>
      <c r="U68" s="28">
        <v>0</v>
      </c>
      <c r="V68" s="28">
        <v>0</v>
      </c>
      <c r="W68" s="28">
        <f t="shared" si="1"/>
        <v>7950636.0200000005</v>
      </c>
      <c r="X68" s="28">
        <v>0</v>
      </c>
      <c r="Y68" s="28">
        <v>0</v>
      </c>
      <c r="Z68" s="28">
        <v>0</v>
      </c>
      <c r="AA68" s="28">
        <v>0</v>
      </c>
      <c r="AB68" s="28">
        <f t="shared" si="5"/>
        <v>0</v>
      </c>
      <c r="AC68" s="28">
        <f t="shared" si="3"/>
        <v>3180254.41</v>
      </c>
      <c r="AD68" s="28">
        <f t="shared" si="3"/>
        <v>4770381.6100000003</v>
      </c>
      <c r="AE68" s="28">
        <f t="shared" si="3"/>
        <v>0</v>
      </c>
      <c r="AF68" s="28">
        <f t="shared" si="3"/>
        <v>0</v>
      </c>
      <c r="AG68" s="77">
        <f t="shared" si="4"/>
        <v>7950636.0200000005</v>
      </c>
      <c r="AH68" s="78" t="s">
        <v>24</v>
      </c>
    </row>
    <row r="69" spans="1:34" s="25" customFormat="1" ht="40.5" customHeight="1" thickTop="1" thickBot="1" x14ac:dyDescent="0.3">
      <c r="A69" s="24"/>
      <c r="B69" s="40" t="s">
        <v>14</v>
      </c>
      <c r="C69" s="41">
        <f>COUNT(C9:C68)</f>
        <v>60</v>
      </c>
      <c r="D69" s="42"/>
      <c r="E69" s="42"/>
      <c r="F69" s="41"/>
      <c r="G69" s="41"/>
      <c r="H69" s="42"/>
      <c r="I69" s="41"/>
      <c r="J69" s="42"/>
      <c r="K69" s="43"/>
      <c r="L69" s="43"/>
      <c r="M69" s="44"/>
      <c r="N69" s="44"/>
      <c r="O69" s="45"/>
      <c r="P69" s="43"/>
      <c r="Q69" s="43"/>
      <c r="R69" s="43"/>
      <c r="S69" s="46">
        <f>SUM(S9:S68)</f>
        <v>3821984196.7046556</v>
      </c>
      <c r="T69" s="46">
        <f t="shared" ref="T69:AG69" si="6">SUM(T9:T68)</f>
        <v>256630496.69477692</v>
      </c>
      <c r="U69" s="46">
        <f t="shared" si="6"/>
        <v>732169067.71791291</v>
      </c>
      <c r="V69" s="46">
        <f t="shared" si="6"/>
        <v>54912.280000000006</v>
      </c>
      <c r="W69" s="46">
        <f t="shared" si="6"/>
        <v>4810838673.3973503</v>
      </c>
      <c r="X69" s="46">
        <f t="shared" si="6"/>
        <v>208622289.62258735</v>
      </c>
      <c r="Y69" s="46">
        <f t="shared" si="6"/>
        <v>7868324.5637600003</v>
      </c>
      <c r="Z69" s="46">
        <f t="shared" si="6"/>
        <v>65586950.127652615</v>
      </c>
      <c r="AA69" s="46">
        <f t="shared" si="6"/>
        <v>19978969.166000001</v>
      </c>
      <c r="AB69" s="46">
        <f t="shared" si="6"/>
        <v>302056533.47999996</v>
      </c>
      <c r="AC69" s="46">
        <f t="shared" si="6"/>
        <v>4030606486.3272424</v>
      </c>
      <c r="AD69" s="46">
        <f t="shared" si="6"/>
        <v>264498821.25853691</v>
      </c>
      <c r="AE69" s="46">
        <f t="shared" si="6"/>
        <v>797756017.84556544</v>
      </c>
      <c r="AF69" s="46">
        <f t="shared" si="6"/>
        <v>20033881.446000002</v>
      </c>
      <c r="AG69" s="46">
        <f t="shared" si="6"/>
        <v>5112895206.8773489</v>
      </c>
      <c r="AH69" s="79"/>
    </row>
    <row r="70" spans="1:34" s="2" customFormat="1" ht="13.5" thickTop="1" x14ac:dyDescent="0.2">
      <c r="A70" s="1"/>
      <c r="C70" s="1">
        <f>COUNTIF(AH9:AH69, "reziliat")</f>
        <v>0</v>
      </c>
      <c r="F70" s="1"/>
      <c r="G70" s="1"/>
      <c r="I70" s="1"/>
      <c r="K70" s="3"/>
      <c r="L70" s="3"/>
      <c r="M70" s="4"/>
      <c r="N70" s="4"/>
      <c r="O70" s="5"/>
      <c r="P70" s="3"/>
      <c r="Q70" s="3"/>
      <c r="R70" s="3"/>
      <c r="S70" s="6">
        <f>SUMIF($AH$9:$AH$69, "reziliat", S9:S69)</f>
        <v>0</v>
      </c>
      <c r="T70" s="6">
        <f>SUMIF($AH$9:$AH$69, "reziliat", T9:T69)</f>
        <v>0</v>
      </c>
      <c r="U70" s="6">
        <f>SUMIF($AH$9:$AH$69, "reziliat", U9:U69)</f>
        <v>0</v>
      </c>
      <c r="V70" s="6">
        <f>SUMIF($AH$9:$AH$69, "reziliat", V9:V69)</f>
        <v>0</v>
      </c>
      <c r="W70" s="6">
        <f>SUMIF($AH$9:$AH$69, "reziliat", W9:W69)</f>
        <v>0</v>
      </c>
      <c r="X70" s="6">
        <f>SUMIF($AH$9:$AH$69, "reziliat", X9:X69)</f>
        <v>0</v>
      </c>
      <c r="Y70" s="6">
        <f>SUMIF($AH$9:$AH$69, "reziliat", Y9:Y69)</f>
        <v>0</v>
      </c>
      <c r="Z70" s="6">
        <f>SUMIF($AH$9:$AH$69, "reziliat", Z9:Z69)</f>
        <v>0</v>
      </c>
      <c r="AA70" s="6">
        <f>SUMIF($AH$9:$AH$69, "reziliat", AA9:AA69)</f>
        <v>0</v>
      </c>
      <c r="AB70" s="6">
        <f>SUMIF($AH$9:$AH$69, "reziliat", AB9:AB69)</f>
        <v>0</v>
      </c>
      <c r="AC70" s="6">
        <f>SUMIF($AH$9:$AH$69, "reziliat", AC9:AC69)</f>
        <v>0</v>
      </c>
      <c r="AD70" s="6">
        <f>SUMIF($AH$9:$AH$69, "reziliat", AD9:AD69)</f>
        <v>0</v>
      </c>
      <c r="AE70" s="6">
        <f>SUMIF($AH$9:$AH$69, "reziliat", AE9:AE69)</f>
        <v>0</v>
      </c>
      <c r="AF70" s="6">
        <f>SUMIF($AH$9:$AH$69, "reziliat", AF9:AF69)</f>
        <v>0</v>
      </c>
      <c r="AG70" s="6">
        <f>SUMIF($AH$9:$AH$69, "reziliat", AG9:AG69)</f>
        <v>0</v>
      </c>
      <c r="AH70" s="3" t="s">
        <v>50</v>
      </c>
    </row>
    <row r="71" spans="1:34" x14ac:dyDescent="0.2">
      <c r="A71" s="21"/>
      <c r="G71" s="21"/>
    </row>
    <row r="72" spans="1:34" x14ac:dyDescent="0.2">
      <c r="A72" s="21"/>
      <c r="G72" s="35"/>
    </row>
    <row r="73" spans="1:34" x14ac:dyDescent="0.2">
      <c r="A73" s="21"/>
      <c r="G73" s="35"/>
    </row>
    <row r="74" spans="1:34" x14ac:dyDescent="0.2">
      <c r="A74" s="21"/>
      <c r="G74" s="35"/>
    </row>
  </sheetData>
  <autoFilter ref="A8:AH69" xr:uid="{00000000-0001-0000-0000-000000000000}"/>
  <mergeCells count="37">
    <mergeCell ref="N5:N7"/>
    <mergeCell ref="AH5:AH7"/>
    <mergeCell ref="C5:C7"/>
    <mergeCell ref="D5:D7"/>
    <mergeCell ref="F5:F7"/>
    <mergeCell ref="G5:G7"/>
    <mergeCell ref="M5:M7"/>
    <mergeCell ref="I5:I7"/>
    <mergeCell ref="L5:L7"/>
    <mergeCell ref="AC4:AG4"/>
    <mergeCell ref="X5:Z5"/>
    <mergeCell ref="AA5:AA7"/>
    <mergeCell ref="AB5:AB7"/>
    <mergeCell ref="X6:Y6"/>
    <mergeCell ref="Z6:Z7"/>
    <mergeCell ref="AC6:AD6"/>
    <mergeCell ref="AE6:AE7"/>
    <mergeCell ref="AG5:AG7"/>
    <mergeCell ref="AC5:AE5"/>
    <mergeCell ref="X4:AB4"/>
    <mergeCell ref="AF5:AF7"/>
    <mergeCell ref="A5:A7"/>
    <mergeCell ref="S4:W4"/>
    <mergeCell ref="O5:O7"/>
    <mergeCell ref="P5:P7"/>
    <mergeCell ref="Q5:Q7"/>
    <mergeCell ref="S5:U5"/>
    <mergeCell ref="V5:V7"/>
    <mergeCell ref="W5:W7"/>
    <mergeCell ref="S6:T6"/>
    <mergeCell ref="U6:U7"/>
    <mergeCell ref="E5:E7"/>
    <mergeCell ref="R5:R7"/>
    <mergeCell ref="H5:H7"/>
    <mergeCell ref="J5:J7"/>
    <mergeCell ref="K5:K7"/>
    <mergeCell ref="B5:B7"/>
  </mergeCells>
  <phoneticPr fontId="1" type="noConversion"/>
  <conditionalFormatting sqref="A1:A1048576">
    <cfRule type="duplicateValues" dxfId="3" priority="67"/>
    <cfRule type="duplicateValues" dxfId="2" priority="68"/>
  </conditionalFormatting>
  <conditionalFormatting sqref="G1:G1048576">
    <cfRule type="duplicateValues" dxfId="1" priority="78"/>
    <cfRule type="duplicateValues" dxfId="0" priority="79"/>
  </conditionalFormatting>
  <pageMargins left="0.7" right="0.7" top="0.75" bottom="0.75" header="0.3" footer="0.3"/>
  <pageSetup paperSize="9" orientation="portrait" r:id="rId1"/>
  <ignoredErrors>
    <ignoredError sqref="S69:V69 AH69 C69" formulaRange="1"/>
    <ignoredError sqref="W69:AG69" formula="1" formulaRange="1"/>
    <ignoredError sqref="R6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 PoIDS_31 iulie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Ioana Chiriac</dc:creator>
  <cp:lastModifiedBy>Istrate Veronica</cp:lastModifiedBy>
  <cp:lastPrinted>2025-01-13T11:05:20Z</cp:lastPrinted>
  <dcterms:created xsi:type="dcterms:W3CDTF">2015-06-05T18:17:20Z</dcterms:created>
  <dcterms:modified xsi:type="dcterms:W3CDTF">2026-09-01T13:10:31Z</dcterms:modified>
</cp:coreProperties>
</file>